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Z:\Marketing &amp; Sales\Marketing\Marketing assistentie\Angelique\"/>
    </mc:Choice>
  </mc:AlternateContent>
  <xr:revisionPtr revIDLastSave="0" documentId="13_ncr:1_{0116CCB3-B5E5-48F9-A853-5B067FE1B3B9}" xr6:coauthVersionLast="41" xr6:coauthVersionMax="41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Instellingen" sheetId="1" state="hidden" r:id="rId1"/>
    <sheet name="Methode" sheetId="2" r:id="rId2"/>
    <sheet name="SoftwareEST" sheetId="4" state="hidden" r:id="rId3"/>
    <sheet name="Software" sheetId="3" state="hidden" r:id="rId4"/>
  </sheets>
  <externalReferences>
    <externalReference r:id="rId5"/>
  </externalReferences>
  <definedNames>
    <definedName name="_xlnm.Print_Area" localSheetId="1">Methode!$AA$101:$BS$493</definedName>
    <definedName name="_xlnm.Print_Area" localSheetId="3">Software!$AA$2:$BW$93</definedName>
    <definedName name="_xlnm.Print_Area" localSheetId="2">SoftwareEST!$AA$2:$BS$79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103" i="2" l="1"/>
  <c r="F420" i="2" l="1"/>
  <c r="W420" i="2" s="1"/>
  <c r="H420" i="2"/>
  <c r="AR26" i="4"/>
  <c r="Z67" i="4" s="1"/>
  <c r="W67" i="4" s="1"/>
  <c r="AJ76" i="4"/>
  <c r="AJ75" i="4"/>
  <c r="AJ74" i="4"/>
  <c r="AJ73" i="4"/>
  <c r="AJ72" i="4"/>
  <c r="AJ71" i="4"/>
  <c r="AJ70" i="4"/>
  <c r="AN69" i="4"/>
  <c r="AN70" i="4" s="1"/>
  <c r="AN71" i="4" s="1"/>
  <c r="AN72" i="4" s="1"/>
  <c r="AN73" i="4" s="1"/>
  <c r="AN74" i="4" s="1"/>
  <c r="AN75" i="4" s="1"/>
  <c r="AN76" i="4" s="1"/>
  <c r="AN77" i="4" s="1"/>
  <c r="AJ69" i="4"/>
  <c r="AJ68" i="4"/>
  <c r="AJ67" i="4"/>
  <c r="AJ58" i="4"/>
  <c r="AJ57" i="4"/>
  <c r="AJ56" i="4"/>
  <c r="AN55" i="4"/>
  <c r="AN56" i="4" s="1"/>
  <c r="AN57" i="4" s="1"/>
  <c r="AN58" i="4" s="1"/>
  <c r="AN59" i="4" s="1"/>
  <c r="AJ55" i="4"/>
  <c r="AJ54" i="4"/>
  <c r="AJ53" i="4"/>
  <c r="AJ52" i="4"/>
  <c r="AJ51" i="4"/>
  <c r="AJ50" i="4"/>
  <c r="AJ49" i="4"/>
  <c r="AJ42" i="4"/>
  <c r="AJ41" i="4"/>
  <c r="AJ40" i="4"/>
  <c r="AJ39" i="4"/>
  <c r="AJ38" i="4"/>
  <c r="AJ37" i="4"/>
  <c r="AJ36" i="4"/>
  <c r="AJ35" i="4"/>
  <c r="AJ34" i="4"/>
  <c r="AJ33" i="4"/>
  <c r="AE23" i="4"/>
  <c r="Z52" i="4" l="1"/>
  <c r="W52" i="4" s="1"/>
  <c r="Z36" i="4"/>
  <c r="W36" i="4" s="1"/>
  <c r="X420" i="2"/>
  <c r="Z41" i="4"/>
  <c r="W41" i="4" s="1"/>
  <c r="Z68" i="4"/>
  <c r="W68" i="4" s="1"/>
  <c r="Z77" i="4"/>
  <c r="W77" i="4" s="1"/>
  <c r="Z37" i="4"/>
  <c r="W37" i="4" s="1"/>
  <c r="Z40" i="4"/>
  <c r="W40" i="4" s="1"/>
  <c r="Z53" i="4"/>
  <c r="W53" i="4" s="1"/>
  <c r="Z33" i="4"/>
  <c r="W33" i="4" s="1"/>
  <c r="Z49" i="4"/>
  <c r="W49" i="4" s="1"/>
  <c r="Z35" i="4"/>
  <c r="W35" i="4" s="1"/>
  <c r="Z39" i="4"/>
  <c r="W39" i="4" s="1"/>
  <c r="Z43" i="4"/>
  <c r="W43" i="4" s="1"/>
  <c r="Z51" i="4"/>
  <c r="W51" i="4" s="1"/>
  <c r="Z55" i="4"/>
  <c r="W55" i="4" s="1"/>
  <c r="Z56" i="4"/>
  <c r="W56" i="4" s="1"/>
  <c r="Z57" i="4"/>
  <c r="W57" i="4" s="1"/>
  <c r="Z58" i="4"/>
  <c r="W58" i="4" s="1"/>
  <c r="Z59" i="4"/>
  <c r="W59" i="4" s="1"/>
  <c r="Z34" i="4"/>
  <c r="W34" i="4" s="1"/>
  <c r="Z38" i="4"/>
  <c r="W38" i="4" s="1"/>
  <c r="Z42" i="4"/>
  <c r="W42" i="4" s="1"/>
  <c r="Z50" i="4"/>
  <c r="W50" i="4" s="1"/>
  <c r="Z54" i="4"/>
  <c r="W54" i="4" s="1"/>
  <c r="Z69" i="4"/>
  <c r="W69" i="4" s="1"/>
  <c r="Z70" i="4"/>
  <c r="W70" i="4" s="1"/>
  <c r="Z71" i="4"/>
  <c r="W71" i="4" s="1"/>
  <c r="Z72" i="4"/>
  <c r="W72" i="4" s="1"/>
  <c r="Z73" i="4"/>
  <c r="W73" i="4" s="1"/>
  <c r="Z74" i="4"/>
  <c r="W74" i="4" s="1"/>
  <c r="Z75" i="4"/>
  <c r="W75" i="4" s="1"/>
  <c r="Z76" i="4"/>
  <c r="W76" i="4" s="1"/>
  <c r="BB420" i="2" l="1"/>
  <c r="BN420" i="2" s="1"/>
  <c r="AN420" i="2"/>
  <c r="U178" i="2"/>
  <c r="BN414" i="2"/>
  <c r="BN412" i="2"/>
  <c r="X414" i="2"/>
  <c r="W414" i="2"/>
  <c r="H414" i="2"/>
  <c r="X412" i="2"/>
  <c r="W412" i="2"/>
  <c r="H412" i="2"/>
  <c r="BN415" i="2" l="1"/>
  <c r="BN413" i="2"/>
  <c r="BN490" i="2"/>
  <c r="X490" i="2"/>
  <c r="BN489" i="2"/>
  <c r="F489" i="2"/>
  <c r="D489" i="2"/>
  <c r="BN488" i="2"/>
  <c r="X488" i="2"/>
  <c r="BN487" i="2"/>
  <c r="BN486" i="2"/>
  <c r="BN485" i="2"/>
  <c r="F485" i="2"/>
  <c r="D485" i="2"/>
  <c r="D324" i="2" s="1"/>
  <c r="BN484" i="2"/>
  <c r="X484" i="2"/>
  <c r="BN483" i="2"/>
  <c r="F483" i="2"/>
  <c r="D483" i="2"/>
  <c r="BN482" i="2"/>
  <c r="X482" i="2"/>
  <c r="BN481" i="2"/>
  <c r="D481" i="2"/>
  <c r="BN480" i="2"/>
  <c r="BN479" i="2"/>
  <c r="BN478" i="2"/>
  <c r="D478" i="2"/>
  <c r="D486" i="2" s="1"/>
  <c r="BN477" i="2"/>
  <c r="F477" i="2"/>
  <c r="X477" i="2" s="1"/>
  <c r="D477" i="2"/>
  <c r="BN476" i="2"/>
  <c r="X476" i="2"/>
  <c r="BN475" i="2"/>
  <c r="F475" i="2"/>
  <c r="X475" i="2" s="1"/>
  <c r="BN474" i="2"/>
  <c r="X474" i="2"/>
  <c r="BN473" i="2"/>
  <c r="D473" i="2"/>
  <c r="D480" i="2" s="1"/>
  <c r="BN472" i="2"/>
  <c r="BN471" i="2"/>
  <c r="F471" i="2"/>
  <c r="X470" i="2"/>
  <c r="BN469" i="2"/>
  <c r="BN468" i="2"/>
  <c r="BN467" i="2"/>
  <c r="F467" i="2"/>
  <c r="X467" i="2" s="1"/>
  <c r="BN466" i="2"/>
  <c r="X466" i="2"/>
  <c r="BN465" i="2"/>
  <c r="BN463" i="2"/>
  <c r="F463" i="2"/>
  <c r="F464" i="2" s="1"/>
  <c r="BN462" i="2"/>
  <c r="X462" i="2"/>
  <c r="BN461" i="2"/>
  <c r="BN460" i="2"/>
  <c r="BN459" i="2"/>
  <c r="F459" i="2"/>
  <c r="X458" i="2"/>
  <c r="BN457" i="2"/>
  <c r="BN456" i="2"/>
  <c r="BN455" i="2"/>
  <c r="F455" i="2"/>
  <c r="F456" i="2" s="1"/>
  <c r="X454" i="2"/>
  <c r="BN453" i="2"/>
  <c r="BN452" i="2"/>
  <c r="BN451" i="2"/>
  <c r="F451" i="2"/>
  <c r="F452" i="2" s="1"/>
  <c r="BN450" i="2"/>
  <c r="X450" i="2"/>
  <c r="BN449" i="2"/>
  <c r="D449" i="2"/>
  <c r="D457" i="2" s="1"/>
  <c r="D465" i="2" s="1"/>
  <c r="D472" i="2" s="1"/>
  <c r="BN448" i="2"/>
  <c r="D448" i="2"/>
  <c r="D456" i="2" s="1"/>
  <c r="D464" i="2" s="1"/>
  <c r="D471" i="2" s="1"/>
  <c r="D479" i="2" s="1"/>
  <c r="D487" i="2" s="1"/>
  <c r="D447" i="2"/>
  <c r="D455" i="2" s="1"/>
  <c r="D463" i="2" s="1"/>
  <c r="BN446" i="2"/>
  <c r="D446" i="2"/>
  <c r="BN445" i="2"/>
  <c r="D445" i="2"/>
  <c r="D453" i="2" s="1"/>
  <c r="D461" i="2" s="1"/>
  <c r="D469" i="2" s="1"/>
  <c r="BN444" i="2"/>
  <c r="D444" i="2"/>
  <c r="D452" i="2" s="1"/>
  <c r="D460" i="2" s="1"/>
  <c r="D468" i="2" s="1"/>
  <c r="D475" i="2" s="1"/>
  <c r="BN443" i="2"/>
  <c r="D443" i="2"/>
  <c r="D451" i="2" s="1"/>
  <c r="D459" i="2" s="1"/>
  <c r="D467" i="2" s="1"/>
  <c r="BN442" i="2"/>
  <c r="D442" i="2"/>
  <c r="BN441" i="2"/>
  <c r="BN440" i="2"/>
  <c r="BN439" i="2"/>
  <c r="BN438" i="2"/>
  <c r="BN436" i="2"/>
  <c r="BN435" i="2"/>
  <c r="BN434" i="2"/>
  <c r="BN433" i="2"/>
  <c r="BN432" i="2"/>
  <c r="BN431" i="2"/>
  <c r="BN429" i="2"/>
  <c r="BN428" i="2"/>
  <c r="BN427" i="2"/>
  <c r="F426" i="2"/>
  <c r="F427" i="2" s="1"/>
  <c r="BN366" i="2"/>
  <c r="BN365" i="2"/>
  <c r="F365" i="2"/>
  <c r="F366" i="2" s="1"/>
  <c r="X366" i="2" s="1"/>
  <c r="BN362" i="2"/>
  <c r="BN361" i="2"/>
  <c r="BN360" i="2"/>
  <c r="BN359" i="2"/>
  <c r="BN358" i="2"/>
  <c r="BN357" i="2"/>
  <c r="BN356" i="2"/>
  <c r="BN355" i="2"/>
  <c r="BN354" i="2"/>
  <c r="BN353" i="2"/>
  <c r="BN352" i="2"/>
  <c r="BN351" i="2"/>
  <c r="BN350" i="2"/>
  <c r="BN349" i="2"/>
  <c r="BN348" i="2"/>
  <c r="BN347" i="2"/>
  <c r="BN346" i="2"/>
  <c r="BN345" i="2"/>
  <c r="BN344" i="2"/>
  <c r="BN343" i="2"/>
  <c r="BN342" i="2"/>
  <c r="BN341" i="2"/>
  <c r="BN340" i="2"/>
  <c r="BN339" i="2"/>
  <c r="BN338" i="2"/>
  <c r="F338" i="2"/>
  <c r="F339" i="2" s="1"/>
  <c r="F340" i="2" s="1"/>
  <c r="F341" i="2" s="1"/>
  <c r="F342" i="2" s="1"/>
  <c r="F343" i="2" s="1"/>
  <c r="F344" i="2" s="1"/>
  <c r="F345" i="2" s="1"/>
  <c r="F346" i="2" s="1"/>
  <c r="F347" i="2" s="1"/>
  <c r="F348" i="2" s="1"/>
  <c r="F349" i="2" s="1"/>
  <c r="F350" i="2" s="1"/>
  <c r="F351" i="2" s="1"/>
  <c r="F352" i="2" s="1"/>
  <c r="F353" i="2" s="1"/>
  <c r="F354" i="2" s="1"/>
  <c r="F355" i="2" s="1"/>
  <c r="F356" i="2" s="1"/>
  <c r="F357" i="2" s="1"/>
  <c r="F358" i="2" s="1"/>
  <c r="F359" i="2" s="1"/>
  <c r="F360" i="2" s="1"/>
  <c r="F361" i="2" s="1"/>
  <c r="F362" i="2" s="1"/>
  <c r="X362" i="2" s="1"/>
  <c r="X415" i="2"/>
  <c r="W415" i="2"/>
  <c r="H415" i="2"/>
  <c r="X413" i="2"/>
  <c r="W413" i="2"/>
  <c r="H413" i="2"/>
  <c r="F325" i="2"/>
  <c r="X325" i="2" s="1"/>
  <c r="D323" i="2"/>
  <c r="F322" i="2"/>
  <c r="X322" i="2" s="1"/>
  <c r="D322" i="2"/>
  <c r="BN318" i="2"/>
  <c r="BN317" i="2"/>
  <c r="BN316" i="2"/>
  <c r="BN315" i="2"/>
  <c r="BN314" i="2"/>
  <c r="BN313" i="2"/>
  <c r="BN312" i="2"/>
  <c r="BN311" i="2"/>
  <c r="BN310" i="2"/>
  <c r="BN309" i="2"/>
  <c r="BN308" i="2"/>
  <c r="BN307" i="2"/>
  <c r="BN306" i="2"/>
  <c r="BN305" i="2"/>
  <c r="BN304" i="2"/>
  <c r="BN303" i="2"/>
  <c r="BN302" i="2"/>
  <c r="BN301" i="2"/>
  <c r="BN300" i="2"/>
  <c r="BN299" i="2"/>
  <c r="BN298" i="2"/>
  <c r="BN297" i="2"/>
  <c r="BN296" i="2"/>
  <c r="BN295" i="2"/>
  <c r="BN294" i="2"/>
  <c r="BN293" i="2"/>
  <c r="BN292" i="2"/>
  <c r="BN291" i="2"/>
  <c r="BN290" i="2"/>
  <c r="BN289" i="2"/>
  <c r="BN288" i="2"/>
  <c r="BN287" i="2"/>
  <c r="BN286" i="2"/>
  <c r="BN285" i="2"/>
  <c r="BN284" i="2"/>
  <c r="F284" i="2"/>
  <c r="F285" i="2" s="1"/>
  <c r="AE282" i="2"/>
  <c r="BN279" i="2"/>
  <c r="BN278" i="2"/>
  <c r="BN277" i="2"/>
  <c r="BN276" i="2"/>
  <c r="BN275" i="2"/>
  <c r="BN274" i="2"/>
  <c r="F274" i="2"/>
  <c r="F277" i="2" s="1"/>
  <c r="F278" i="2" s="1"/>
  <c r="BN273" i="2"/>
  <c r="BN272" i="2"/>
  <c r="BN271" i="2"/>
  <c r="F271" i="2"/>
  <c r="F276" i="2" s="1"/>
  <c r="F279" i="2" s="1"/>
  <c r="X279" i="2" s="1"/>
  <c r="BN266" i="2"/>
  <c r="BN265" i="2"/>
  <c r="BN264" i="2"/>
  <c r="BN263" i="2"/>
  <c r="BN262" i="2"/>
  <c r="BN261" i="2"/>
  <c r="BN260" i="2"/>
  <c r="BN259" i="2"/>
  <c r="BN258" i="2"/>
  <c r="BN257" i="2"/>
  <c r="BN256" i="2"/>
  <c r="BN255" i="2"/>
  <c r="BN254" i="2"/>
  <c r="BN253" i="2"/>
  <c r="BN252" i="2"/>
  <c r="BN251" i="2"/>
  <c r="BN250" i="2"/>
  <c r="BN249" i="2"/>
  <c r="BN248" i="2"/>
  <c r="BN247" i="2"/>
  <c r="BN246" i="2"/>
  <c r="BN245" i="2"/>
  <c r="BN244" i="2"/>
  <c r="BN243" i="2"/>
  <c r="BN242" i="2"/>
  <c r="BN241" i="2"/>
  <c r="F241" i="2"/>
  <c r="F242" i="2" s="1"/>
  <c r="BN240" i="2"/>
  <c r="BN239" i="2"/>
  <c r="BN238" i="2"/>
  <c r="BN237" i="2"/>
  <c r="BN236" i="2"/>
  <c r="BN235" i="2"/>
  <c r="BN234" i="2"/>
  <c r="BN233" i="2"/>
  <c r="BN232" i="2"/>
  <c r="BN231" i="2"/>
  <c r="BN230" i="2"/>
  <c r="BN229" i="2"/>
  <c r="BN228" i="2"/>
  <c r="BN227" i="2"/>
  <c r="F227" i="2"/>
  <c r="F230" i="2" s="1"/>
  <c r="BN226" i="2"/>
  <c r="BN225" i="2"/>
  <c r="BN224" i="2"/>
  <c r="F224" i="2"/>
  <c r="BN202" i="2"/>
  <c r="F202" i="2"/>
  <c r="AN186" i="2" l="1"/>
  <c r="AN177" i="2"/>
  <c r="F323" i="2"/>
  <c r="X323" i="2" s="1"/>
  <c r="X274" i="2"/>
  <c r="X451" i="2"/>
  <c r="F326" i="2"/>
  <c r="F327" i="2" s="1"/>
  <c r="X345" i="2"/>
  <c r="W348" i="2"/>
  <c r="X353" i="2"/>
  <c r="W356" i="2"/>
  <c r="X361" i="2"/>
  <c r="F478" i="2"/>
  <c r="F479" i="2" s="1"/>
  <c r="F480" i="2" s="1"/>
  <c r="W340" i="2"/>
  <c r="X365" i="2"/>
  <c r="X341" i="2"/>
  <c r="W344" i="2"/>
  <c r="X349" i="2"/>
  <c r="W352" i="2"/>
  <c r="X357" i="2"/>
  <c r="W360" i="2"/>
  <c r="X463" i="2"/>
  <c r="W427" i="2"/>
  <c r="X427" i="2"/>
  <c r="F428" i="2"/>
  <c r="X464" i="2"/>
  <c r="F465" i="2"/>
  <c r="X465" i="2" s="1"/>
  <c r="X271" i="2"/>
  <c r="F324" i="2"/>
  <c r="X324" i="2" s="1"/>
  <c r="X340" i="2"/>
  <c r="X344" i="2"/>
  <c r="X348" i="2"/>
  <c r="X352" i="2"/>
  <c r="X356" i="2"/>
  <c r="X360" i="2"/>
  <c r="X426" i="2"/>
  <c r="X483" i="2"/>
  <c r="X485" i="2"/>
  <c r="F486" i="2"/>
  <c r="X486" i="2" s="1"/>
  <c r="W426" i="2"/>
  <c r="X284" i="2"/>
  <c r="W339" i="2"/>
  <c r="W343" i="2"/>
  <c r="W347" i="2"/>
  <c r="W351" i="2"/>
  <c r="W355" i="2"/>
  <c r="W359" i="2"/>
  <c r="X224" i="2"/>
  <c r="F226" i="2"/>
  <c r="X230" i="2"/>
  <c r="X242" i="2"/>
  <c r="W242" i="2"/>
  <c r="X456" i="2"/>
  <c r="F457" i="2"/>
  <c r="X202" i="2"/>
  <c r="F225" i="2"/>
  <c r="X227" i="2"/>
  <c r="F229" i="2"/>
  <c r="F231" i="2"/>
  <c r="X241" i="2"/>
  <c r="W241" i="2"/>
  <c r="F243" i="2"/>
  <c r="X452" i="2"/>
  <c r="X285" i="2"/>
  <c r="X479" i="2"/>
  <c r="X277" i="2"/>
  <c r="X278" i="2"/>
  <c r="X276" i="2"/>
  <c r="F286" i="2"/>
  <c r="F453" i="2"/>
  <c r="X455" i="2"/>
  <c r="X459" i="2"/>
  <c r="F460" i="2"/>
  <c r="W338" i="2"/>
  <c r="X339" i="2"/>
  <c r="W342" i="2"/>
  <c r="X343" i="2"/>
  <c r="W346" i="2"/>
  <c r="X347" i="2"/>
  <c r="W350" i="2"/>
  <c r="X351" i="2"/>
  <c r="W354" i="2"/>
  <c r="X355" i="2"/>
  <c r="W358" i="2"/>
  <c r="X359" i="2"/>
  <c r="W362" i="2"/>
  <c r="X338" i="2"/>
  <c r="W341" i="2"/>
  <c r="X342" i="2"/>
  <c r="W345" i="2"/>
  <c r="X346" i="2"/>
  <c r="W349" i="2"/>
  <c r="X350" i="2"/>
  <c r="W353" i="2"/>
  <c r="X354" i="2"/>
  <c r="W357" i="2"/>
  <c r="X358" i="2"/>
  <c r="W361" i="2"/>
  <c r="F468" i="2"/>
  <c r="X471" i="2"/>
  <c r="F472" i="2"/>
  <c r="X489" i="2"/>
  <c r="F272" i="2"/>
  <c r="F273" i="2"/>
  <c r="F487" i="2" l="1"/>
  <c r="X487" i="2" s="1"/>
  <c r="X478" i="2"/>
  <c r="X326" i="2"/>
  <c r="W428" i="2"/>
  <c r="F429" i="2"/>
  <c r="X428" i="2"/>
  <c r="X243" i="2"/>
  <c r="W243" i="2"/>
  <c r="F244" i="2"/>
  <c r="F275" i="2"/>
  <c r="X273" i="2"/>
  <c r="F481" i="2"/>
  <c r="X480" i="2"/>
  <c r="X226" i="2"/>
  <c r="F228" i="2"/>
  <c r="X468" i="2"/>
  <c r="F469" i="2"/>
  <c r="X453" i="2"/>
  <c r="X272" i="2"/>
  <c r="F473" i="2"/>
  <c r="X472" i="2"/>
  <c r="F461" i="2"/>
  <c r="X460" i="2"/>
  <c r="X286" i="2"/>
  <c r="F287" i="2"/>
  <c r="X229" i="2"/>
  <c r="F232" i="2"/>
  <c r="F328" i="2"/>
  <c r="X327" i="2"/>
  <c r="X231" i="2"/>
  <c r="F234" i="2"/>
  <c r="X225" i="2"/>
  <c r="X457" i="2"/>
  <c r="W429" i="2" l="1"/>
  <c r="F430" i="2"/>
  <c r="X429" i="2"/>
  <c r="X328" i="2"/>
  <c r="F329" i="2"/>
  <c r="X228" i="2"/>
  <c r="X287" i="2"/>
  <c r="F288" i="2"/>
  <c r="X481" i="2"/>
  <c r="X244" i="2"/>
  <c r="W244" i="2"/>
  <c r="F245" i="2"/>
  <c r="X473" i="2"/>
  <c r="X275" i="2"/>
  <c r="X234" i="2"/>
  <c r="F239" i="2"/>
  <c r="F235" i="2"/>
  <c r="X232" i="2"/>
  <c r="F237" i="2"/>
  <c r="F233" i="2"/>
  <c r="X461" i="2"/>
  <c r="X469" i="2"/>
  <c r="X430" i="2" l="1"/>
  <c r="W430" i="2"/>
  <c r="F431" i="2"/>
  <c r="X288" i="2"/>
  <c r="F289" i="2"/>
  <c r="X237" i="2"/>
  <c r="F240" i="2"/>
  <c r="X239" i="2"/>
  <c r="X233" i="2"/>
  <c r="F236" i="2"/>
  <c r="X235" i="2"/>
  <c r="X329" i="2"/>
  <c r="F330" i="2"/>
  <c r="X245" i="2"/>
  <c r="W245" i="2"/>
  <c r="F246" i="2"/>
  <c r="F432" i="2" l="1"/>
  <c r="W431" i="2"/>
  <c r="X431" i="2"/>
  <c r="X246" i="2"/>
  <c r="W246" i="2"/>
  <c r="F247" i="2"/>
  <c r="F331" i="2"/>
  <c r="X330" i="2"/>
  <c r="X236" i="2"/>
  <c r="F238" i="2"/>
  <c r="F290" i="2"/>
  <c r="X289" i="2"/>
  <c r="X240" i="2"/>
  <c r="X432" i="2" l="1"/>
  <c r="F433" i="2"/>
  <c r="W432" i="2"/>
  <c r="F332" i="2"/>
  <c r="X331" i="2"/>
  <c r="X290" i="2"/>
  <c r="F291" i="2"/>
  <c r="X247" i="2"/>
  <c r="F248" i="2"/>
  <c r="W247" i="2"/>
  <c r="X238" i="2"/>
  <c r="F434" i="2" l="1"/>
  <c r="W433" i="2"/>
  <c r="X433" i="2"/>
  <c r="F249" i="2"/>
  <c r="X248" i="2"/>
  <c r="W248" i="2"/>
  <c r="X291" i="2"/>
  <c r="F292" i="2"/>
  <c r="X332" i="2"/>
  <c r="F333" i="2"/>
  <c r="F435" i="2" l="1"/>
  <c r="X434" i="2"/>
  <c r="W434" i="2"/>
  <c r="X333" i="2"/>
  <c r="F334" i="2"/>
  <c r="X292" i="2"/>
  <c r="F293" i="2"/>
  <c r="X249" i="2"/>
  <c r="W249" i="2"/>
  <c r="F250" i="2"/>
  <c r="F436" i="2" l="1"/>
  <c r="X435" i="2"/>
  <c r="W435" i="2"/>
  <c r="X250" i="2"/>
  <c r="F251" i="2"/>
  <c r="W250" i="2"/>
  <c r="X334" i="2"/>
  <c r="F294" i="2"/>
  <c r="X293" i="2"/>
  <c r="F437" i="2" l="1"/>
  <c r="X436" i="2"/>
  <c r="W436" i="2"/>
  <c r="F295" i="2"/>
  <c r="X294" i="2"/>
  <c r="X251" i="2"/>
  <c r="F252" i="2"/>
  <c r="W251" i="2"/>
  <c r="W437" i="2" l="1"/>
  <c r="X437" i="2"/>
  <c r="F438" i="2"/>
  <c r="X252" i="2"/>
  <c r="W252" i="2"/>
  <c r="F253" i="2"/>
  <c r="X295" i="2"/>
  <c r="F296" i="2"/>
  <c r="F439" i="2" l="1"/>
  <c r="W438" i="2"/>
  <c r="X438" i="2"/>
  <c r="F254" i="2"/>
  <c r="X253" i="2"/>
  <c r="W253" i="2"/>
  <c r="F297" i="2"/>
  <c r="X296" i="2"/>
  <c r="X439" i="2" l="1"/>
  <c r="W439" i="2"/>
  <c r="F440" i="2"/>
  <c r="F298" i="2"/>
  <c r="X297" i="2"/>
  <c r="X254" i="2"/>
  <c r="W254" i="2"/>
  <c r="F255" i="2"/>
  <c r="W440" i="2" l="1"/>
  <c r="F441" i="2"/>
  <c r="X440" i="2"/>
  <c r="F256" i="2"/>
  <c r="X255" i="2"/>
  <c r="W255" i="2"/>
  <c r="F299" i="2"/>
  <c r="X298" i="2"/>
  <c r="W441" i="2" l="1"/>
  <c r="F442" i="2"/>
  <c r="X441" i="2"/>
  <c r="X299" i="2"/>
  <c r="F300" i="2"/>
  <c r="X256" i="2"/>
  <c r="W256" i="2"/>
  <c r="F257" i="2"/>
  <c r="X442" i="2" l="1"/>
  <c r="F443" i="2"/>
  <c r="W442" i="2"/>
  <c r="X257" i="2"/>
  <c r="F258" i="2"/>
  <c r="W257" i="2"/>
  <c r="X300" i="2"/>
  <c r="F301" i="2"/>
  <c r="W443" i="2" l="1"/>
  <c r="X443" i="2"/>
  <c r="F444" i="2"/>
  <c r="F259" i="2"/>
  <c r="X258" i="2"/>
  <c r="W258" i="2"/>
  <c r="F302" i="2"/>
  <c r="X301" i="2"/>
  <c r="X444" i="2" l="1"/>
  <c r="F445" i="2"/>
  <c r="W444" i="2"/>
  <c r="F303" i="2"/>
  <c r="X302" i="2"/>
  <c r="X259" i="2"/>
  <c r="W259" i="2"/>
  <c r="F260" i="2"/>
  <c r="F446" i="2" l="1"/>
  <c r="W445" i="2"/>
  <c r="X445" i="2"/>
  <c r="F261" i="2"/>
  <c r="X260" i="2"/>
  <c r="W260" i="2"/>
  <c r="X303" i="2"/>
  <c r="F304" i="2"/>
  <c r="F447" i="2" l="1"/>
  <c r="W446" i="2"/>
  <c r="X446" i="2"/>
  <c r="X261" i="2"/>
  <c r="W261" i="2"/>
  <c r="F262" i="2"/>
  <c r="X304" i="2"/>
  <c r="F305" i="2"/>
  <c r="W447" i="2" l="1"/>
  <c r="X447" i="2"/>
  <c r="F448" i="2"/>
  <c r="X262" i="2"/>
  <c r="W262" i="2"/>
  <c r="F263" i="2"/>
  <c r="F306" i="2"/>
  <c r="X305" i="2"/>
  <c r="W448" i="2" l="1"/>
  <c r="F449" i="2"/>
  <c r="X448" i="2"/>
  <c r="W263" i="2"/>
  <c r="F264" i="2"/>
  <c r="X263" i="2"/>
  <c r="X306" i="2"/>
  <c r="F307" i="2"/>
  <c r="X449" i="2" l="1"/>
  <c r="W449" i="2"/>
  <c r="X307" i="2"/>
  <c r="F308" i="2"/>
  <c r="F265" i="2"/>
  <c r="W264" i="2"/>
  <c r="X264" i="2"/>
  <c r="X308" i="2" l="1"/>
  <c r="F309" i="2"/>
  <c r="F266" i="2"/>
  <c r="X265" i="2"/>
  <c r="W265" i="2"/>
  <c r="X266" i="2" l="1"/>
  <c r="W266" i="2"/>
  <c r="F310" i="2"/>
  <c r="X309" i="2"/>
  <c r="X310" i="2" l="1"/>
  <c r="F311" i="2"/>
  <c r="X311" i="2" l="1"/>
  <c r="F312" i="2"/>
  <c r="X312" i="2" l="1"/>
  <c r="F313" i="2"/>
  <c r="F314" i="2" l="1"/>
  <c r="X313" i="2"/>
  <c r="X314" i="2" l="1"/>
  <c r="F315" i="2"/>
  <c r="X315" i="2" l="1"/>
  <c r="F316" i="2"/>
  <c r="X316" i="2" l="1"/>
  <c r="F317" i="2"/>
  <c r="F318" i="2" l="1"/>
  <c r="X317" i="2"/>
  <c r="X318" i="2" l="1"/>
  <c r="F319" i="2"/>
  <c r="H377" i="2" l="1"/>
  <c r="AR119" i="2" l="1"/>
  <c r="P119" i="2" l="1"/>
  <c r="Q117" i="2"/>
  <c r="Q118" i="2"/>
  <c r="Q116" i="2"/>
  <c r="Q119" i="2" l="1"/>
  <c r="AN84" i="3"/>
  <c r="AN85" i="3" s="1"/>
  <c r="AN86" i="3" s="1"/>
  <c r="AN87" i="3" s="1"/>
  <c r="AN50" i="3"/>
  <c r="AN51" i="3" s="1"/>
  <c r="AN52" i="3" s="1"/>
  <c r="AN53" i="3" s="1"/>
  <c r="H378" i="2"/>
  <c r="H374" i="2"/>
  <c r="H373" i="2"/>
  <c r="AN373" i="2" s="1"/>
  <c r="W285" i="2" l="1"/>
  <c r="W284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AN88" i="3"/>
  <c r="AN89" i="3" s="1"/>
  <c r="AN90" i="3" s="1"/>
  <c r="AN91" i="3" s="1"/>
  <c r="AN92" i="3" s="1"/>
  <c r="AN93" i="3" s="1"/>
  <c r="AN54" i="3"/>
  <c r="AN55" i="3" s="1"/>
  <c r="AN56" i="3" s="1"/>
  <c r="AN57" i="3" s="1"/>
  <c r="AN58" i="3" s="1"/>
  <c r="AN59" i="3" s="1"/>
  <c r="AN68" i="3" l="1"/>
  <c r="AN69" i="3" s="1"/>
  <c r="AN70" i="3" s="1"/>
  <c r="AN71" i="3" s="1"/>
  <c r="AN34" i="3"/>
  <c r="AN35" i="3" s="1"/>
  <c r="AN36" i="3" s="1"/>
  <c r="AN37" i="3" s="1"/>
  <c r="AN72" i="3" l="1"/>
  <c r="AN73" i="3" s="1"/>
  <c r="AN74" i="3" s="1"/>
  <c r="AN75" i="3" s="1"/>
  <c r="AN76" i="3" s="1"/>
  <c r="AN77" i="3" s="1"/>
  <c r="AN38" i="3"/>
  <c r="AN39" i="3" s="1"/>
  <c r="AN40" i="3" s="1"/>
  <c r="AN41" i="3" s="1"/>
  <c r="AN42" i="3" s="1"/>
  <c r="AN43" i="3" s="1"/>
  <c r="AE23" i="3"/>
  <c r="U174" i="2" l="1"/>
  <c r="U175" i="2"/>
  <c r="U176" i="2"/>
  <c r="U177" i="2"/>
  <c r="U179" i="2"/>
  <c r="U180" i="2"/>
  <c r="U181" i="2"/>
  <c r="U182" i="2"/>
  <c r="U183" i="2"/>
  <c r="U184" i="2"/>
  <c r="U185" i="2"/>
  <c r="U173" i="2"/>
  <c r="T176" i="2"/>
  <c r="S176" i="2"/>
  <c r="T175" i="2"/>
  <c r="S175" i="2"/>
  <c r="T179" i="2"/>
  <c r="S179" i="2"/>
  <c r="BN406" i="2" l="1"/>
  <c r="BN405" i="2"/>
  <c r="BN404" i="2"/>
  <c r="BN403" i="2"/>
  <c r="BN402" i="2"/>
  <c r="BN401" i="2"/>
  <c r="BN400" i="2"/>
  <c r="BN399" i="2"/>
  <c r="BN398" i="2"/>
  <c r="BN397" i="2"/>
  <c r="BN396" i="2"/>
  <c r="BN395" i="2"/>
  <c r="BN394" i="2"/>
  <c r="BN393" i="2"/>
  <c r="BN392" i="2"/>
  <c r="BN391" i="2"/>
  <c r="BN390" i="2"/>
  <c r="BN389" i="2"/>
  <c r="BN388" i="2"/>
  <c r="BN387" i="2"/>
  <c r="BN386" i="2"/>
  <c r="BN385" i="2"/>
  <c r="BN384" i="2"/>
  <c r="BN383" i="2"/>
  <c r="BN382" i="2"/>
  <c r="BN381" i="2"/>
  <c r="BN380" i="2"/>
  <c r="BN379" i="2"/>
  <c r="BN376" i="2"/>
  <c r="BN375" i="2"/>
  <c r="F372" i="2" l="1"/>
  <c r="W372" i="2" s="1"/>
  <c r="F373" i="2" l="1"/>
  <c r="W373" i="2" s="1"/>
  <c r="X372" i="2"/>
  <c r="F374" i="2" l="1"/>
  <c r="W374" i="2" s="1"/>
  <c r="X373" i="2"/>
  <c r="T180" i="2"/>
  <c r="T181" i="2"/>
  <c r="T183" i="2"/>
  <c r="T184" i="2"/>
  <c r="T185" i="2"/>
  <c r="T186" i="2"/>
  <c r="T173" i="2"/>
  <c r="S180" i="2"/>
  <c r="S181" i="2"/>
  <c r="S183" i="2"/>
  <c r="S184" i="2"/>
  <c r="S185" i="2"/>
  <c r="S173" i="2"/>
  <c r="F377" i="2" l="1"/>
  <c r="W377" i="2" s="1"/>
  <c r="X374" i="2"/>
  <c r="F378" i="2" l="1"/>
  <c r="W378" i="2" s="1"/>
  <c r="X377" i="2"/>
  <c r="AR26" i="3"/>
  <c r="Z93" i="3" s="1"/>
  <c r="W93" i="3" s="1"/>
  <c r="AJ92" i="3"/>
  <c r="AJ91" i="3"/>
  <c r="AJ90" i="3"/>
  <c r="AJ89" i="3"/>
  <c r="AJ88" i="3"/>
  <c r="AJ87" i="3"/>
  <c r="AJ86" i="3"/>
  <c r="AJ85" i="3"/>
  <c r="AJ84" i="3"/>
  <c r="AJ83" i="3"/>
  <c r="AJ76" i="3"/>
  <c r="AJ75" i="3"/>
  <c r="AJ74" i="3"/>
  <c r="AJ73" i="3"/>
  <c r="AJ72" i="3"/>
  <c r="AJ71" i="3"/>
  <c r="AJ70" i="3"/>
  <c r="AJ69" i="3"/>
  <c r="AJ68" i="3"/>
  <c r="AJ67" i="3"/>
  <c r="AJ58" i="3"/>
  <c r="AJ57" i="3"/>
  <c r="AJ56" i="3"/>
  <c r="AJ55" i="3"/>
  <c r="AJ54" i="3"/>
  <c r="AJ53" i="3"/>
  <c r="AJ52" i="3"/>
  <c r="AJ51" i="3"/>
  <c r="AJ50" i="3"/>
  <c r="AJ49" i="3"/>
  <c r="AE151" i="2"/>
  <c r="O119" i="2"/>
  <c r="F375" i="2" l="1"/>
  <c r="W375" i="2" s="1"/>
  <c r="X378" i="2"/>
  <c r="Q123" i="2"/>
  <c r="P123" i="2"/>
  <c r="O123" i="2"/>
  <c r="Z53" i="3"/>
  <c r="W53" i="3" s="1"/>
  <c r="Z55" i="3"/>
  <c r="W55" i="3" s="1"/>
  <c r="Z57" i="3"/>
  <c r="W57" i="3" s="1"/>
  <c r="Z59" i="3"/>
  <c r="W59" i="3" s="1"/>
  <c r="Z68" i="3"/>
  <c r="W68" i="3" s="1"/>
  <c r="Z70" i="3"/>
  <c r="W70" i="3" s="1"/>
  <c r="Z72" i="3"/>
  <c r="W72" i="3" s="1"/>
  <c r="Z76" i="3"/>
  <c r="W76" i="3" s="1"/>
  <c r="Z50" i="3"/>
  <c r="W50" i="3" s="1"/>
  <c r="Z69" i="3"/>
  <c r="W69" i="3" s="1"/>
  <c r="Z73" i="3"/>
  <c r="W73" i="3" s="1"/>
  <c r="Z77" i="3"/>
  <c r="W77" i="3" s="1"/>
  <c r="Z86" i="3"/>
  <c r="W86" i="3" s="1"/>
  <c r="Z58" i="3"/>
  <c r="W58" i="3" s="1"/>
  <c r="Z88" i="3"/>
  <c r="W88" i="3" s="1"/>
  <c r="Z90" i="3"/>
  <c r="W90" i="3" s="1"/>
  <c r="Z92" i="3"/>
  <c r="W92" i="3" s="1"/>
  <c r="Z52" i="3"/>
  <c r="W52" i="3" s="1"/>
  <c r="Z54" i="3"/>
  <c r="W54" i="3" s="1"/>
  <c r="Z56" i="3"/>
  <c r="W56" i="3" s="1"/>
  <c r="Z67" i="3"/>
  <c r="Z71" i="3"/>
  <c r="W71" i="3" s="1"/>
  <c r="Z74" i="3"/>
  <c r="W74" i="3" s="1"/>
  <c r="Z83" i="3"/>
  <c r="W83" i="3" s="1"/>
  <c r="Z49" i="3"/>
  <c r="W49" i="3" s="1"/>
  <c r="Z51" i="3"/>
  <c r="W51" i="3" s="1"/>
  <c r="Z75" i="3"/>
  <c r="W75" i="3" s="1"/>
  <c r="Z84" i="3"/>
  <c r="W84" i="3" s="1"/>
  <c r="Z85" i="3"/>
  <c r="W85" i="3" s="1"/>
  <c r="Z87" i="3"/>
  <c r="W87" i="3" s="1"/>
  <c r="Z89" i="3"/>
  <c r="W89" i="3" s="1"/>
  <c r="Z91" i="3"/>
  <c r="W91" i="3" s="1"/>
  <c r="W67" i="3" l="1"/>
  <c r="F376" i="2"/>
  <c r="W376" i="2" s="1"/>
  <c r="X375" i="2"/>
  <c r="AJ34" i="3"/>
  <c r="AJ35" i="3"/>
  <c r="Z35" i="3" s="1"/>
  <c r="W35" i="3" s="1"/>
  <c r="AJ36" i="3"/>
  <c r="AJ37" i="3"/>
  <c r="AJ38" i="3"/>
  <c r="AJ39" i="3"/>
  <c r="AJ40" i="3"/>
  <c r="AJ41" i="3"/>
  <c r="AJ42" i="3"/>
  <c r="AJ33" i="3"/>
  <c r="X376" i="2" l="1"/>
  <c r="F379" i="2"/>
  <c r="W379" i="2" s="1"/>
  <c r="Z42" i="3"/>
  <c r="W42" i="3" s="1"/>
  <c r="Z34" i="3"/>
  <c r="W34" i="3" s="1"/>
  <c r="Z39" i="3"/>
  <c r="W39" i="3" s="1"/>
  <c r="Z36" i="3"/>
  <c r="W36" i="3" s="1"/>
  <c r="Z38" i="3"/>
  <c r="W38" i="3" s="1"/>
  <c r="Z43" i="3"/>
  <c r="W43" i="3" s="1"/>
  <c r="Z37" i="3"/>
  <c r="W37" i="3" s="1"/>
  <c r="Z41" i="3"/>
  <c r="W41" i="3" s="1"/>
  <c r="Z33" i="3"/>
  <c r="W33" i="3" s="1"/>
  <c r="Z40" i="3"/>
  <c r="W40" i="3" s="1"/>
  <c r="L374" i="2" l="1"/>
  <c r="L378" i="2"/>
  <c r="L377" i="2"/>
  <c r="L373" i="2"/>
  <c r="F380" i="2"/>
  <c r="W380" i="2" s="1"/>
  <c r="X379" i="2"/>
  <c r="AN377" i="2"/>
  <c r="AN378" i="2"/>
  <c r="AN374" i="2"/>
  <c r="F381" i="2" l="1"/>
  <c r="W381" i="2" s="1"/>
  <c r="X380" i="2"/>
  <c r="F382" i="2" l="1"/>
  <c r="W382" i="2" s="1"/>
  <c r="X381" i="2"/>
  <c r="W122" i="2"/>
  <c r="R119" i="2"/>
  <c r="S119" i="2"/>
  <c r="T119" i="2"/>
  <c r="U119" i="2"/>
  <c r="W202" i="2" s="1"/>
  <c r="V119" i="2"/>
  <c r="W365" i="2" l="1"/>
  <c r="W276" i="2"/>
  <c r="W227" i="2"/>
  <c r="W279" i="2"/>
  <c r="W366" i="2"/>
  <c r="W278" i="2"/>
  <c r="W230" i="2"/>
  <c r="W271" i="2"/>
  <c r="W274" i="2"/>
  <c r="W224" i="2"/>
  <c r="W277" i="2"/>
  <c r="W273" i="2"/>
  <c r="W229" i="2"/>
  <c r="W231" i="2"/>
  <c r="W226" i="2"/>
  <c r="W225" i="2"/>
  <c r="W272" i="2"/>
  <c r="W234" i="2"/>
  <c r="W232" i="2"/>
  <c r="W228" i="2"/>
  <c r="W275" i="2"/>
  <c r="W239" i="2"/>
  <c r="W237" i="2"/>
  <c r="W235" i="2"/>
  <c r="W233" i="2"/>
  <c r="W236" i="2"/>
  <c r="W240" i="2"/>
  <c r="W238" i="2"/>
  <c r="W488" i="2"/>
  <c r="W476" i="2"/>
  <c r="W467" i="2"/>
  <c r="W466" i="2"/>
  <c r="W454" i="2"/>
  <c r="W490" i="2"/>
  <c r="W484" i="2"/>
  <c r="W482" i="2"/>
  <c r="W477" i="2"/>
  <c r="W475" i="2"/>
  <c r="W474" i="2"/>
  <c r="W470" i="2"/>
  <c r="W463" i="2"/>
  <c r="W462" i="2"/>
  <c r="W451" i="2"/>
  <c r="W450" i="2"/>
  <c r="W325" i="2"/>
  <c r="W458" i="2"/>
  <c r="W485" i="2"/>
  <c r="W323" i="2"/>
  <c r="W326" i="2"/>
  <c r="W478" i="2"/>
  <c r="W471" i="2"/>
  <c r="W322" i="2"/>
  <c r="W324" i="2"/>
  <c r="W479" i="2"/>
  <c r="W464" i="2"/>
  <c r="W452" i="2"/>
  <c r="W459" i="2"/>
  <c r="W486" i="2"/>
  <c r="W489" i="2"/>
  <c r="W483" i="2"/>
  <c r="W456" i="2"/>
  <c r="W455" i="2"/>
  <c r="W453" i="2"/>
  <c r="W472" i="2"/>
  <c r="W457" i="2"/>
  <c r="W487" i="2"/>
  <c r="W465" i="2"/>
  <c r="W468" i="2"/>
  <c r="W460" i="2"/>
  <c r="W327" i="2"/>
  <c r="W480" i="2"/>
  <c r="W481" i="2"/>
  <c r="W473" i="2"/>
  <c r="W461" i="2"/>
  <c r="W469" i="2"/>
  <c r="W328" i="2"/>
  <c r="W329" i="2"/>
  <c r="W330" i="2"/>
  <c r="W331" i="2"/>
  <c r="W332" i="2"/>
  <c r="W333" i="2"/>
  <c r="W334" i="2"/>
  <c r="X382" i="2"/>
  <c r="F383" i="2"/>
  <c r="W383" i="2" s="1"/>
  <c r="R123" i="2"/>
  <c r="S123" i="2"/>
  <c r="V123" i="2"/>
  <c r="U123" i="2"/>
  <c r="T123" i="2"/>
  <c r="X383" i="2" l="1"/>
  <c r="F384" i="2"/>
  <c r="W384" i="2" s="1"/>
  <c r="X113" i="2"/>
  <c r="AE152" i="2"/>
  <c r="X145" i="2"/>
  <c r="D22" i="1"/>
  <c r="D23" i="1" s="1"/>
  <c r="D24" i="1" s="1"/>
  <c r="D25" i="1" s="1"/>
  <c r="X384" i="2" l="1"/>
  <c r="F385" i="2"/>
  <c r="W385" i="2" s="1"/>
  <c r="AE155" i="2"/>
  <c r="X385" i="2" l="1"/>
  <c r="F386" i="2"/>
  <c r="W386" i="2" s="1"/>
  <c r="X386" i="2" l="1"/>
  <c r="F387" i="2"/>
  <c r="W387" i="2" s="1"/>
  <c r="F388" i="2" l="1"/>
  <c r="W388" i="2" s="1"/>
  <c r="X387" i="2"/>
  <c r="F389" i="2" l="1"/>
  <c r="W389" i="2" s="1"/>
  <c r="X388" i="2"/>
  <c r="X389" i="2" l="1"/>
  <c r="F390" i="2"/>
  <c r="W390" i="2" s="1"/>
  <c r="AV155" i="2"/>
  <c r="F391" i="2" l="1"/>
  <c r="W391" i="2" s="1"/>
  <c r="X390" i="2"/>
  <c r="X391" i="2" l="1"/>
  <c r="F392" i="2"/>
  <c r="W392" i="2" s="1"/>
  <c r="F393" i="2" l="1"/>
  <c r="W393" i="2" s="1"/>
  <c r="X392" i="2"/>
  <c r="F394" i="2" l="1"/>
  <c r="W394" i="2" s="1"/>
  <c r="X393" i="2"/>
  <c r="F395" i="2" l="1"/>
  <c r="W395" i="2" s="1"/>
  <c r="X394" i="2"/>
  <c r="X395" i="2" l="1"/>
  <c r="F396" i="2"/>
  <c r="W396" i="2" s="1"/>
  <c r="F397" i="2" l="1"/>
  <c r="W397" i="2" s="1"/>
  <c r="X396" i="2"/>
  <c r="F398" i="2" l="1"/>
  <c r="W398" i="2" s="1"/>
  <c r="X397" i="2"/>
  <c r="F399" i="2" l="1"/>
  <c r="W399" i="2" s="1"/>
  <c r="X398" i="2"/>
  <c r="F400" i="2" l="1"/>
  <c r="W400" i="2" s="1"/>
  <c r="X399" i="2"/>
  <c r="F401" i="2" l="1"/>
  <c r="W401" i="2" s="1"/>
  <c r="X400" i="2"/>
  <c r="X401" i="2" l="1"/>
  <c r="F402" i="2"/>
  <c r="W402" i="2" s="1"/>
  <c r="X402" i="2" l="1"/>
  <c r="F403" i="2"/>
  <c r="W403" i="2" s="1"/>
  <c r="F404" i="2" l="1"/>
  <c r="W404" i="2" s="1"/>
  <c r="X403" i="2"/>
  <c r="F405" i="2" l="1"/>
  <c r="W405" i="2" s="1"/>
  <c r="X404" i="2"/>
  <c r="X405" i="2" l="1"/>
  <c r="F406" i="2"/>
  <c r="W406" i="2" s="1"/>
  <c r="X406" i="2" l="1"/>
  <c r="W183" i="2" s="1"/>
  <c r="AN176" i="2" l="1"/>
  <c r="AN180" i="2"/>
  <c r="AN183" i="2"/>
  <c r="AN173" i="2"/>
  <c r="AN185" i="2"/>
  <c r="AN184" i="2"/>
  <c r="AN175" i="2"/>
  <c r="AN181" i="2"/>
  <c r="AN179" i="2"/>
  <c r="W181" i="2"/>
  <c r="W179" i="2"/>
  <c r="W180" i="2"/>
  <c r="W184" i="2"/>
  <c r="W176" i="2"/>
  <c r="W173" i="2"/>
  <c r="W175" i="2"/>
  <c r="W185" i="2"/>
  <c r="AN174" i="2" l="1"/>
  <c r="AN182" i="2"/>
  <c r="AV156" i="2"/>
  <c r="AV152" i="2" l="1"/>
  <c r="BL152" i="2" s="1"/>
  <c r="BL155" i="2" s="1"/>
  <c r="BL156" i="2" s="1"/>
  <c r="BB371" i="2" l="1"/>
  <c r="K374" i="2"/>
  <c r="K373" i="2"/>
  <c r="BB373" i="2" s="1"/>
  <c r="BN373" i="2" s="1"/>
  <c r="K378" i="2"/>
  <c r="BB378" i="2" s="1"/>
  <c r="BN378" i="2" s="1"/>
  <c r="K377" i="2"/>
  <c r="BB377" i="2" s="1"/>
  <c r="D373" i="2"/>
  <c r="BN377" i="2" l="1"/>
  <c r="AN178" i="2" s="1"/>
  <c r="AN187" i="2" s="1"/>
  <c r="BB374" i="2"/>
  <c r="BN374" i="2" s="1"/>
  <c r="AV153" i="2" l="1"/>
  <c r="BL15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 Clabbers</author>
  </authors>
  <commentList>
    <comment ref="AA117" authorId="0" shapeId="0" xr:uid="{00000000-0006-0000-0100-000002000000}">
      <text>
        <r>
          <rPr>
            <sz val="8"/>
            <color indexed="81"/>
            <rFont val="Arial"/>
            <family val="2"/>
          </rPr>
          <t xml:space="preserve">Met Veilig leren lezen kunt u optimaal differentiëren door in te spelen op de niveauverschillen binnen uw groep 3. De methode werkt met twee leerlijnen (maanlijn en zonlijn). 
</t>
        </r>
        <r>
          <rPr>
            <b/>
            <sz val="8"/>
            <color indexed="81"/>
            <rFont val="Arial"/>
            <family val="2"/>
          </rPr>
          <t>Maan</t>
        </r>
        <r>
          <rPr>
            <sz val="8"/>
            <color indexed="81"/>
            <rFont val="Arial"/>
            <family val="2"/>
          </rPr>
          <t xml:space="preserve"> 
Leerlingen met een normale leesontwikkeling volgen de leerlijn maan. Dit is tevens geschikt voor de leerlingen die een extra begeleiding nodig hebben (ster). 
</t>
        </r>
        <r>
          <rPr>
            <b/>
            <sz val="8"/>
            <color indexed="81"/>
            <rFont val="Arial"/>
            <family val="2"/>
          </rPr>
          <t>Zon</t>
        </r>
        <r>
          <rPr>
            <sz val="8"/>
            <color indexed="81"/>
            <rFont val="Arial"/>
            <family val="2"/>
          </rPr>
          <t xml:space="preserve"> 
Met leerlingen die al beschikken over een volledige letterkennis, kunt u een ‘zongroep’ vormen. Aan het eind van de kern Start bepaalt u door toetsing welke leerlingen de leerlijn zon gaan volgen.</t>
        </r>
      </text>
    </comment>
    <comment ref="A201" authorId="0" shapeId="0" xr:uid="{87F4A897-48C4-4B2E-954C-029438536954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V=Verbruiksmateriaal
G=Gebruiksmateriaal</t>
        </r>
      </text>
    </comment>
    <comment ref="B201" authorId="0" shapeId="0" xr:uid="{E49A8B91-6867-4046-ACA6-8B1BBD6252DF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K=Per klas
L=Per leerling
V=Vast aantal</t>
        </r>
      </text>
    </comment>
    <comment ref="C201" authorId="0" shapeId="0" xr:uid="{633E9992-DE60-47D6-8F5D-CB32532F6B36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Verpakt per # stuks</t>
        </r>
      </text>
    </comment>
    <comment ref="D201" authorId="0" shapeId="0" xr:uid="{3603F1FE-F438-4296-BE3F-34B25DFF368B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Vermenigvuldiging om tot het juiste advies te komen</t>
        </r>
      </text>
    </comment>
    <comment ref="E201" authorId="0" shapeId="0" xr:uid="{3FFC3803-E366-4E36-BDEB-82073653CF56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Aantal indien vast materiaal</t>
        </r>
      </text>
    </comment>
    <comment ref="F201" authorId="0" shapeId="0" xr:uid="{A4800C0D-EB21-4D33-8D68-ED1137C3C08D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Groep
Algemeen=0</t>
        </r>
      </text>
    </comment>
    <comment ref="G201" authorId="0" shapeId="0" xr:uid="{FBCBBCCE-F000-4963-9EFB-56966BA655AE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S=Software
A=Additioneel
N=Normaal</t>
        </r>
      </text>
    </comment>
    <comment ref="N201" authorId="0" shapeId="0" xr:uid="{27A0E854-612E-4C68-A45B-C2E02D8D324C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0 = algemeen materiaal</t>
        </r>
      </text>
    </comment>
    <comment ref="W201" authorId="0" shapeId="0" xr:uid="{9BCB10DD-B31C-42B4-9205-8CA3A262E3F7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1=ja
0=nee</t>
        </r>
      </text>
    </comment>
    <comment ref="A223" authorId="0" shapeId="0" xr:uid="{DBEA8A8E-89B3-44FD-9069-313EF7A8BBC7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V=Verbruiksmateriaal
G=Gebruiksmateriaal</t>
        </r>
      </text>
    </comment>
    <comment ref="B223" authorId="0" shapeId="0" xr:uid="{5156C374-877F-4F2B-9FB8-E1DB5ABCCE11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K=Per klas
L=Per leerling
V=Vast aantal</t>
        </r>
      </text>
    </comment>
    <comment ref="C223" authorId="0" shapeId="0" xr:uid="{55878685-2607-4D55-8D50-3399EA0E4F6D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Verpakt per # stuks</t>
        </r>
      </text>
    </comment>
    <comment ref="D223" authorId="0" shapeId="0" xr:uid="{26BFFE7F-874F-4CF7-BFC1-61EFE924BBFF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Vermenigvuldiging om tot het juiste advies te komen</t>
        </r>
      </text>
    </comment>
    <comment ref="E223" authorId="0" shapeId="0" xr:uid="{F7176128-C05B-475C-9F9A-55CB48385436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Aantal indien vast materiaal</t>
        </r>
      </text>
    </comment>
    <comment ref="F223" authorId="0" shapeId="0" xr:uid="{E7A49016-856C-4C8F-8AC7-97428CE118DE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Groep
Algemeen=0</t>
        </r>
      </text>
    </comment>
    <comment ref="G223" authorId="0" shapeId="0" xr:uid="{4E34A90B-10EA-442A-9F7A-3BFF798E68BD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S=Software
A=Additioneel
N=Normaal</t>
        </r>
      </text>
    </comment>
    <comment ref="N223" authorId="0" shapeId="0" xr:uid="{D65B0B6A-3E0A-4061-8B1F-3284773E3ACA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0 = algemeen materiaal</t>
        </r>
      </text>
    </comment>
    <comment ref="W223" authorId="0" shapeId="0" xr:uid="{A76FE7DB-B41E-4510-9914-C6CFBA33EFA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1=ja
0=nee</t>
        </r>
      </text>
    </comment>
    <comment ref="A270" authorId="0" shapeId="0" xr:uid="{E49C819A-BA88-4A97-9009-17FAB24914A9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V=Verbruiksmateriaal
G=Gebruiksmateriaal</t>
        </r>
      </text>
    </comment>
    <comment ref="B270" authorId="0" shapeId="0" xr:uid="{40D2ADCC-E099-4A8E-8BF6-34DF6F86C64E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K=Per klas
L=Per leerling
V=Vast aantal</t>
        </r>
      </text>
    </comment>
    <comment ref="C270" authorId="0" shapeId="0" xr:uid="{F5161069-59AE-4E48-A963-AC7AFC4942DF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Verpakt per # stuks</t>
        </r>
      </text>
    </comment>
    <comment ref="D270" authorId="0" shapeId="0" xr:uid="{26A6485A-E625-4CA6-A9D2-8332F178D587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Vermenigvuldiging om tot het juiste advies te komen</t>
        </r>
      </text>
    </comment>
    <comment ref="E270" authorId="0" shapeId="0" xr:uid="{9BF8D07A-7749-433B-BF44-3982B6416F82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Aantal indien vast materiaal</t>
        </r>
      </text>
    </comment>
    <comment ref="F270" authorId="0" shapeId="0" xr:uid="{05214701-3242-4051-BFA3-9C4244479B7F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Groep
Algemeen=0</t>
        </r>
      </text>
    </comment>
    <comment ref="G270" authorId="0" shapeId="0" xr:uid="{3114D014-4A99-4C76-B992-8595BFD734C4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S=Software
A=Additioneel
N=Normaal</t>
        </r>
      </text>
    </comment>
    <comment ref="N270" authorId="0" shapeId="0" xr:uid="{98070ECA-D8F9-4BC3-AEDD-8623C1ED81C7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0 = algemeen materiaal</t>
        </r>
      </text>
    </comment>
    <comment ref="W270" authorId="0" shapeId="0" xr:uid="{BE7C60A5-16A9-483C-AE9F-AAC83E5414B9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1=ja
0=nee</t>
        </r>
      </text>
    </comment>
    <comment ref="A283" authorId="0" shapeId="0" xr:uid="{92009251-C54B-4308-B6C2-8B195425D959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V=Verbruiksmateriaal
G=Gebruiksmateriaal</t>
        </r>
      </text>
    </comment>
    <comment ref="B283" authorId="0" shapeId="0" xr:uid="{4765EE61-57C9-42CC-B2CC-4C87C9E49454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K=Per klas
L=Per leerling
V=Vast aantal</t>
        </r>
      </text>
    </comment>
    <comment ref="C283" authorId="0" shapeId="0" xr:uid="{70335F34-2CB9-4330-A88C-60C453F7FB5D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Verpakt per # stuks</t>
        </r>
      </text>
    </comment>
    <comment ref="D283" authorId="0" shapeId="0" xr:uid="{A6129F7D-E7B5-43CE-8181-A15F8B0A8277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Vermenigvuldiging om tot het juiste advies te komen</t>
        </r>
      </text>
    </comment>
    <comment ref="E283" authorId="0" shapeId="0" xr:uid="{966C907C-273F-49E8-B273-B321CBC43CA2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Aantal indien vast materiaal</t>
        </r>
      </text>
    </comment>
    <comment ref="F283" authorId="0" shapeId="0" xr:uid="{5563AC49-18F5-4B4F-9FB6-1B2514D69176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Groep
Algemeen=0</t>
        </r>
      </text>
    </comment>
    <comment ref="G283" authorId="0" shapeId="0" xr:uid="{33DBFA47-1B5B-4C16-AF48-5BE9B3094F13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S=Software
A=Additioneel
N=Normaal</t>
        </r>
      </text>
    </comment>
    <comment ref="N283" authorId="0" shapeId="0" xr:uid="{4A4323FB-0D91-440F-B3D1-269453E7E7F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0 = algemeen materiaal</t>
        </r>
      </text>
    </comment>
    <comment ref="W283" authorId="0" shapeId="0" xr:uid="{2E49F80B-E02B-43D4-BB7B-C51A9239E444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1=ja
0=nee</t>
        </r>
      </text>
    </comment>
    <comment ref="A364" authorId="0" shapeId="0" xr:uid="{72127918-3DF2-4D33-89BF-ABE714B1ECB5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V=Verbruiksmateriaal
G=Gebruiksmateriaal</t>
        </r>
      </text>
    </comment>
    <comment ref="B364" authorId="0" shapeId="0" xr:uid="{5B9CDA4B-2671-4635-A4F6-B239DFF63648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K=Per klas
L=Per leerling
V=Vast aantal</t>
        </r>
      </text>
    </comment>
    <comment ref="C364" authorId="0" shapeId="0" xr:uid="{22FC720E-E5CA-45CC-84A4-7C1C81DC76A4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Verpakt per # stuks</t>
        </r>
      </text>
    </comment>
    <comment ref="D364" authorId="0" shapeId="0" xr:uid="{2CB293EE-B1C6-4875-A5CA-949DE9E8287E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Vermenigvuldiging om tot het juiste advies te komen</t>
        </r>
      </text>
    </comment>
    <comment ref="E364" authorId="0" shapeId="0" xr:uid="{64614045-7768-46B2-8453-52F827CCCEAE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Aantal indien vast materiaal</t>
        </r>
      </text>
    </comment>
    <comment ref="F364" authorId="0" shapeId="0" xr:uid="{168E3C14-F594-41C0-86DF-B6E309A6B077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Groep
Algemeen=0</t>
        </r>
      </text>
    </comment>
    <comment ref="G364" authorId="0" shapeId="0" xr:uid="{D74D273E-3B49-45DB-9C6E-916F95BD1CC2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S=Software
A=Additioneel
N=Normaal</t>
        </r>
      </text>
    </comment>
    <comment ref="N364" authorId="0" shapeId="0" xr:uid="{C16D47B5-CD64-4D98-8978-8AC645361EF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0 = algemeen materiaal</t>
        </r>
      </text>
    </comment>
    <comment ref="W364" authorId="0" shapeId="0" xr:uid="{7AA463E4-3E77-43AD-8BF0-D5958E8B0A84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1=ja
0=nee</t>
        </r>
      </text>
    </comment>
    <comment ref="A371" authorId="0" shapeId="0" xr:uid="{00000000-0006-0000-0100-000055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V=Verbruiksmateriaal
G=Gebruiksmateriaal</t>
        </r>
      </text>
    </comment>
    <comment ref="B371" authorId="0" shapeId="0" xr:uid="{00000000-0006-0000-0100-000056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K=Per klas
L=Per leerling
V=Vast aantal</t>
        </r>
      </text>
    </comment>
    <comment ref="C371" authorId="0" shapeId="0" xr:uid="{00000000-0006-0000-0100-000057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Verpakt per # stuks</t>
        </r>
      </text>
    </comment>
    <comment ref="D371" authorId="0" shapeId="0" xr:uid="{00000000-0006-0000-0100-000058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Vermenigvuldiging om tot het juiste advies te komen</t>
        </r>
      </text>
    </comment>
    <comment ref="E371" authorId="0" shapeId="0" xr:uid="{00000000-0006-0000-0100-000059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Aantal indien vast materiaal</t>
        </r>
      </text>
    </comment>
    <comment ref="G371" authorId="0" shapeId="0" xr:uid="{00000000-0006-0000-0100-00005A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S=Software
A=Aanvullend
N=Normaal</t>
        </r>
      </text>
    </comment>
    <comment ref="N371" authorId="0" shapeId="0" xr:uid="{00000000-0006-0000-0100-00005B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0 = algemeen materiaal</t>
        </r>
      </text>
    </comment>
    <comment ref="A411" authorId="0" shapeId="0" xr:uid="{E39C1D66-228D-4665-8E2F-58231FEED79A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V=Verbruiksmateriaal
G=Gebruiksmateriaal</t>
        </r>
      </text>
    </comment>
    <comment ref="B411" authorId="0" shapeId="0" xr:uid="{581486D7-C98A-4CF0-ACFA-5C53F0360D5B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K=Per klas
L=Per leerling
V=Vast aantal</t>
        </r>
      </text>
    </comment>
    <comment ref="C411" authorId="0" shapeId="0" xr:uid="{7127AC48-5F6C-472B-8195-C08EB52DF84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Verpakt per # stuks</t>
        </r>
      </text>
    </comment>
    <comment ref="D411" authorId="0" shapeId="0" xr:uid="{A85D71C2-54E3-4025-B178-D164B264AC5E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Vermenigvuldiging om tot het juiste advies te komen</t>
        </r>
      </text>
    </comment>
    <comment ref="E411" authorId="0" shapeId="0" xr:uid="{3B0450E8-AF5C-4511-904B-32A60049DA41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Aantal indien vast materiaal</t>
        </r>
      </text>
    </comment>
    <comment ref="G411" authorId="0" shapeId="0" xr:uid="{35F262B1-90FF-44E0-AF7B-CA1BB94D221B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S=Software
A=Aanvullend
N=Normaal</t>
        </r>
      </text>
    </comment>
    <comment ref="N411" authorId="0" shapeId="0" xr:uid="{E7BF2521-7DE0-4AED-B7DC-8BBAFAA234BB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0 = algemeen materiaal</t>
        </r>
      </text>
    </comment>
    <comment ref="A419" authorId="0" shapeId="0" xr:uid="{A5C7CEF8-D865-4E33-A6A7-9189AA560FE4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V=Verbruiksmateriaal
G=Gebruiksmateriaal</t>
        </r>
      </text>
    </comment>
    <comment ref="B419" authorId="0" shapeId="0" xr:uid="{41FD9FD2-26F7-436D-8113-010706693961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K=Per klas
L=Per leerling
V=Vast aantal</t>
        </r>
      </text>
    </comment>
    <comment ref="C419" authorId="0" shapeId="0" xr:uid="{FB7D2437-6D71-4963-BB5C-EA698A9EDE2D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Verpakt per # stuks</t>
        </r>
      </text>
    </comment>
    <comment ref="D419" authorId="0" shapeId="0" xr:uid="{70D19B88-558B-4E76-A4F1-56CC2FB85858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Vermenigvuldiging om tot het juiste advies te komen</t>
        </r>
      </text>
    </comment>
    <comment ref="E419" authorId="0" shapeId="0" xr:uid="{300E7F69-CC81-49E9-A3BC-1A17D0F9CF22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Aantal indien vast materiaal</t>
        </r>
      </text>
    </comment>
    <comment ref="G419" authorId="0" shapeId="0" xr:uid="{410DD1A9-E7E0-4153-B7D0-0062129F86E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S=Software
A=Aanvullend
N=Normaal</t>
        </r>
      </text>
    </comment>
    <comment ref="N419" authorId="0" shapeId="0" xr:uid="{8539711B-5FAA-4E8C-9B8A-A6070D36D388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0 = algemeen materiaal</t>
        </r>
      </text>
    </comment>
    <comment ref="A425" authorId="0" shapeId="0" xr:uid="{FAB23011-E846-42E2-A1B4-3C1CDE70430F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V=Verbruiksmateriaal
G=Gebruiksmateriaal</t>
        </r>
      </text>
    </comment>
    <comment ref="B425" authorId="0" shapeId="0" xr:uid="{CA5CAE2D-8120-49FB-B777-7C61AE8C82CC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K=Per klas
L=Per leerling
V=Vast aantal</t>
        </r>
      </text>
    </comment>
    <comment ref="C425" authorId="0" shapeId="0" xr:uid="{C6ABB7E9-6654-4E98-8858-0C1A4324E082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Verpakt per # stuks</t>
        </r>
      </text>
    </comment>
    <comment ref="D425" authorId="0" shapeId="0" xr:uid="{9720398B-E6A7-496E-8AFC-D2CDB4C11083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Vermenigvuldiging om tot het juiste advies te komen</t>
        </r>
      </text>
    </comment>
    <comment ref="E425" authorId="0" shapeId="0" xr:uid="{C69E5BA9-BC46-4365-9D32-6F88E6B7F254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Aantal indien vast materiaal</t>
        </r>
      </text>
    </comment>
    <comment ref="F425" authorId="0" shapeId="0" xr:uid="{9AA31598-DB40-43AA-B16C-26A36F7767FC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Groep
Algemeen=0</t>
        </r>
      </text>
    </comment>
    <comment ref="G425" authorId="0" shapeId="0" xr:uid="{AE70CE10-8EE6-481C-997A-BED5536711AE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S=Software
A=Additioneel
N=Normaal</t>
        </r>
      </text>
    </comment>
    <comment ref="N425" authorId="0" shapeId="0" xr:uid="{A4079D9D-3BB1-45C3-B271-E502B5E8CBDF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0 = algemeen materiaal</t>
        </r>
      </text>
    </comment>
    <comment ref="W425" authorId="0" shapeId="0" xr:uid="{215943B1-2F40-4D89-8988-E9A2FD0ADE8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1=ja
0=nee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 Clabbers</author>
  </authors>
  <commentList>
    <comment ref="AA25" authorId="0" shapeId="0" xr:uid="{B6B1FBFD-319A-41B6-B0AE-F92E95601C57}">
      <text>
        <r>
          <rPr>
            <sz val="8"/>
            <color indexed="81"/>
            <rFont val="Arial"/>
            <family val="2"/>
          </rPr>
          <t xml:space="preserve">Prijzen gelden voor een heel schooljaar, 1 augustus tot en met 31 juli. De exacte prijs is afhankelijk van de schoolgrootte en het moment van aanmelden.
Neemt u een abonnement in de loop van het schooljaar, dan ontvangt u gedurende het eerste schooljaar een korting. Voor meer informatie neem contact op met onze klantenservice bereikbaar op 013 - 583 88 88 of klantenservice@zwijsen.nl
Vergeet niet oude licenties voor 30 juni op te zeggen.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 Clabbers</author>
  </authors>
  <commentList>
    <comment ref="AA25" authorId="0" shapeId="0" xr:uid="{00000000-0006-0000-0200-000001000000}">
      <text>
        <r>
          <rPr>
            <sz val="8"/>
            <color indexed="81"/>
            <rFont val="Arial"/>
            <family val="2"/>
          </rPr>
          <t>Prijzen gelden voor een heel schooljaar. De exacte prijs is afhankelijk van de schoolgrootte en het moment van aanmelden.</t>
        </r>
        <r>
          <rPr>
            <b/>
            <sz val="8"/>
            <color indexed="81"/>
            <rFont val="Arial"/>
            <family val="2"/>
          </rPr>
          <t xml:space="preserve">
</t>
        </r>
        <r>
          <rPr>
            <sz val="8"/>
            <color indexed="81"/>
            <rFont val="Arial"/>
            <family val="2"/>
          </rPr>
          <t>Neemt u een abonnement in de loop van het schooljaar, dan ontvangt u gedurende het eerste schooljaar een korting. Voor meer informatie neem contact op met onze klantenservice bereikbaar op 013 - 583 88 88 of klantenservice@zwijsen.nl</t>
        </r>
        <r>
          <rPr>
            <b/>
            <sz val="8"/>
            <color indexed="81"/>
            <rFont val="Arial"/>
            <family val="2"/>
          </rPr>
          <t xml:space="preserve">
</t>
        </r>
        <r>
          <rPr>
            <sz val="8"/>
            <color indexed="81"/>
            <rFont val="Arial"/>
            <family val="2"/>
          </rPr>
          <t xml:space="preserve">
Vergeet niet oude licenties voor 30 juni op te zeggen.</t>
        </r>
      </text>
    </comment>
  </commentList>
</comments>
</file>

<file path=xl/sharedStrings.xml><?xml version="1.0" encoding="utf-8"?>
<sst xmlns="http://schemas.openxmlformats.org/spreadsheetml/2006/main" count="828" uniqueCount="322">
  <si>
    <t>School:</t>
  </si>
  <si>
    <t>Adres:</t>
  </si>
  <si>
    <t>Postcode:</t>
  </si>
  <si>
    <t>Plaats:</t>
  </si>
  <si>
    <t>Contactpersoon:</t>
  </si>
  <si>
    <t>Functie:</t>
  </si>
  <si>
    <t>Geslacht:</t>
  </si>
  <si>
    <t>E-mailadres:</t>
  </si>
  <si>
    <t>Tel.nr.:</t>
  </si>
  <si>
    <t>Leverancier:</t>
  </si>
  <si>
    <t>Lijsten</t>
  </si>
  <si>
    <t>Geslacht</t>
  </si>
  <si>
    <t>Leveranciers</t>
  </si>
  <si>
    <t>Man</t>
  </si>
  <si>
    <t>Vrouw</t>
  </si>
  <si>
    <t>-</t>
  </si>
  <si>
    <t>Heutink</t>
  </si>
  <si>
    <t>Reinders Oisterwijk</t>
  </si>
  <si>
    <t>De Rolf Groep</t>
  </si>
  <si>
    <t>Aantal leerlingen op school</t>
  </si>
  <si>
    <t>#</t>
  </si>
  <si>
    <t>Groep 4</t>
  </si>
  <si>
    <t>Groep 5</t>
  </si>
  <si>
    <t>Bovenbouw</t>
  </si>
  <si>
    <t>Groep 7</t>
  </si>
  <si>
    <t>Groep 8</t>
  </si>
  <si>
    <t>Financieel overzicht</t>
  </si>
  <si>
    <t>Afschrijvingstermijn</t>
  </si>
  <si>
    <t>1 jaar</t>
  </si>
  <si>
    <t>2 jaar</t>
  </si>
  <si>
    <t>3 jaar</t>
  </si>
  <si>
    <t>4 jaar</t>
  </si>
  <si>
    <t>5 jaar</t>
  </si>
  <si>
    <t>6 jaar</t>
  </si>
  <si>
    <t>7 jaar</t>
  </si>
  <si>
    <t>8 jaar</t>
  </si>
  <si>
    <t>9 jaar</t>
  </si>
  <si>
    <t>10 jaar</t>
  </si>
  <si>
    <t>11 jaar</t>
  </si>
  <si>
    <t>12 jaar</t>
  </si>
  <si>
    <t>Actief?</t>
  </si>
  <si>
    <t>Jaarlijkse kosten verbruiksmateriaal</t>
  </si>
  <si>
    <t>Jaar van aanschaf*</t>
  </si>
  <si>
    <t>Totaal</t>
  </si>
  <si>
    <t>(in verband met software)</t>
  </si>
  <si>
    <t>Prijs per eenheid</t>
  </si>
  <si>
    <t>K/L/V</t>
  </si>
  <si>
    <t>G</t>
  </si>
  <si>
    <t>V</t>
  </si>
  <si>
    <t>x</t>
  </si>
  <si>
    <t>Prijsindexering</t>
  </si>
  <si>
    <t>Methodespecifiek</t>
  </si>
  <si>
    <t>Groep 6</t>
  </si>
  <si>
    <t>VG</t>
  </si>
  <si>
    <t>SAN</t>
  </si>
  <si>
    <t>Online software voor de leerkracht</t>
  </si>
  <si>
    <t>min.</t>
  </si>
  <si>
    <t>max.</t>
  </si>
  <si>
    <t>prijs</t>
  </si>
  <si>
    <t>en hoger</t>
  </si>
  <si>
    <t>aantal leerlingen</t>
  </si>
  <si>
    <t>Totaal aantal leerlingen op school</t>
  </si>
  <si>
    <t>groep 1</t>
  </si>
  <si>
    <t>Alle groene cellen en aantallen zijn aan te passen.</t>
  </si>
  <si>
    <t>Vul alle gegevens in de oranje cellen.</t>
  </si>
  <si>
    <t>Algemeen</t>
  </si>
  <si>
    <t>ISBN</t>
  </si>
  <si>
    <t>Omschrijving</t>
  </si>
  <si>
    <t>S</t>
  </si>
  <si>
    <t>Toelichting</t>
  </si>
  <si>
    <t>0VS</t>
  </si>
  <si>
    <t>GA</t>
  </si>
  <si>
    <t>Softwarenr.</t>
  </si>
  <si>
    <t>jaar actief?</t>
  </si>
  <si>
    <r>
      <t>Afschrijving per jaar</t>
    </r>
    <r>
      <rPr>
        <sz val="7"/>
        <color theme="1"/>
        <rFont val="Calibri Light"/>
        <family val="2"/>
        <scheme val="major"/>
      </rPr>
      <t xml:space="preserve"> </t>
    </r>
    <r>
      <rPr>
        <sz val="9.5"/>
        <color theme="1"/>
        <rFont val="Calibri Light"/>
        <family val="2"/>
        <scheme val="major"/>
      </rPr>
      <t>(gebruiksmateriaal)</t>
    </r>
  </si>
  <si>
    <t>Onderbouw</t>
  </si>
  <si>
    <t>Groep 1</t>
  </si>
  <si>
    <t>Groep 2</t>
  </si>
  <si>
    <t>Groep 3</t>
  </si>
  <si>
    <t>Aantal*</t>
  </si>
  <si>
    <t>Incl. additioneel</t>
  </si>
  <si>
    <t>Excl. additioneel</t>
  </si>
  <si>
    <t>VA</t>
  </si>
  <si>
    <t>Leerkrachtassistent</t>
  </si>
  <si>
    <t>Leerlingsoftware school</t>
  </si>
  <si>
    <t>Online software voor de leerling</t>
  </si>
  <si>
    <t>L</t>
  </si>
  <si>
    <t>N</t>
  </si>
  <si>
    <t>K</t>
  </si>
  <si>
    <t>Korting software</t>
  </si>
  <si>
    <t>Aantal pakketten</t>
  </si>
  <si>
    <t>**  alleen i.c.m. schoolabonnement</t>
  </si>
  <si>
    <t>School technisch lezen en spelling - woordenschat - leesbevordering</t>
  </si>
  <si>
    <t>DigiRegie</t>
  </si>
  <si>
    <t>(o.a. Toetssite, kernplannen, digitale lesbeschrijvingen, jaarplanningen en extra lesmateriaal)</t>
  </si>
  <si>
    <t>Leerlingssoftware thuis**</t>
  </si>
  <si>
    <t>School technisch lezen en spelling - woordenschat - leesbevordering
** Alleen verkrijgbaar bij leerlingsoftware school</t>
  </si>
  <si>
    <t>Basis - software voor de leerkracht</t>
  </si>
  <si>
    <t>Aansluitend - software voor de leerling</t>
  </si>
  <si>
    <t>Korting</t>
  </si>
  <si>
    <t>Aantal groepen 3</t>
  </si>
  <si>
    <t>Aantal leerlingen maan-zon</t>
  </si>
  <si>
    <t>Indien u gelijktijdig een abonnement neemt op alle vier de softwarecomponenten ontvangt u 15% combinatiekorting</t>
  </si>
  <si>
    <t>Werkt u nu met Veilig leren lezen 2e maan?</t>
  </si>
  <si>
    <t>Anders</t>
  </si>
  <si>
    <t>Aantal</t>
  </si>
  <si>
    <t>Aantal maan-leerlingen</t>
  </si>
  <si>
    <t>Aantal zon-leerlingen</t>
  </si>
  <si>
    <t>Beto</t>
  </si>
  <si>
    <t>Veilig &amp; Vlot E3 boekje 1</t>
  </si>
  <si>
    <t>Veilig &amp; Vlot E3 boekje 2</t>
  </si>
  <si>
    <t>Miba</t>
  </si>
  <si>
    <t>Scolair</t>
  </si>
  <si>
    <t>* Genoemde prijzen zijn adviesprijzen, geldig van 1 januari t/m 31 december 2020 (incl. BTW), onder voorbehoud van prijswijzigingen</t>
  </si>
  <si>
    <t xml:space="preserve">Methode onafhankelijk </t>
  </si>
  <si>
    <t>Training op maat</t>
  </si>
  <si>
    <t>Estafette vs Lite</t>
  </si>
  <si>
    <t>Aanpak 3</t>
  </si>
  <si>
    <t>Training van 2 uur in een onderwerp naar keuze</t>
  </si>
  <si>
    <t>Humpie Dumpie</t>
  </si>
  <si>
    <t xml:space="preserve">978 90 487 2972 2 </t>
  </si>
  <si>
    <t xml:space="preserve">Humpie Dumpie editie 2 leeswerkboekje 1 (5v) </t>
  </si>
  <si>
    <t xml:space="preserve">978 90 487 2973 9 </t>
  </si>
  <si>
    <t xml:space="preserve">Humpie Dumpie editie 2 leeswerkboekje 2 (5v) </t>
  </si>
  <si>
    <t xml:space="preserve">978 90 487 2974 6 </t>
  </si>
  <si>
    <t xml:space="preserve">Humpie Dumpie editie 2 leeswerkboekje 3 (5v) </t>
  </si>
  <si>
    <t>978 90 487 2975 3</t>
  </si>
  <si>
    <t xml:space="preserve">Humpie Dumpie editie 2 leeswerkboekje 4 (5v)  </t>
  </si>
  <si>
    <t>978 90 487 2976 0</t>
  </si>
  <si>
    <t xml:space="preserve">Humpie Dumpie editie 2 leeswerkboekje 5 (5v) </t>
  </si>
  <si>
    <t>978 90 487 2977 7</t>
  </si>
  <si>
    <t xml:space="preserve">Humpie Dumpie editie 2 leeswerkboekje 6 (5v) </t>
  </si>
  <si>
    <t>978 90 487 3342 2</t>
  </si>
  <si>
    <t xml:space="preserve">Humpie Dumpie editie 2 leeswerkboekje 7 (5v) </t>
  </si>
  <si>
    <t>978 90 487 3343 9</t>
  </si>
  <si>
    <t xml:space="preserve">Humpie Dumpie editie 2 leeswerkboekje 8 (5v)  </t>
  </si>
  <si>
    <t>978 90 487 2979 1</t>
  </si>
  <si>
    <t xml:space="preserve">Humpie Dumpie editie 2 antwoordenboekje 1  </t>
  </si>
  <si>
    <t>978 90 487 2980 7</t>
  </si>
  <si>
    <t xml:space="preserve">Humpie Dumpie editie 2 antwoordenboekje 2 </t>
  </si>
  <si>
    <t>978 90 487 2981 4</t>
  </si>
  <si>
    <t xml:space="preserve">Humpie Dumpie editie 2 antwoordenboekje 3 </t>
  </si>
  <si>
    <t xml:space="preserve">978 90 487 2982 1 </t>
  </si>
  <si>
    <t xml:space="preserve">Humpie Dumpie editie 2 antwoordenboekje 4  </t>
  </si>
  <si>
    <t xml:space="preserve">978 90 487 2983 8 </t>
  </si>
  <si>
    <t xml:space="preserve">Humpie Dumpie editie 2 antwoordenboekje 5 </t>
  </si>
  <si>
    <t xml:space="preserve">978 90 487 2984 5 </t>
  </si>
  <si>
    <t xml:space="preserve">Humpie Dumpie editie 2 antwoordenboekje 6 </t>
  </si>
  <si>
    <t>978 90 487 3344 6</t>
  </si>
  <si>
    <t xml:space="preserve">Humpie Dumpie editie 2 antwoordenboekje 7  </t>
  </si>
  <si>
    <t>978 90 487 3345 3</t>
  </si>
  <si>
    <t xml:space="preserve">Humpie Dumpie editie 2 antwoordenboekje 8 </t>
  </si>
  <si>
    <t>978 90 487 3351 4</t>
  </si>
  <si>
    <t>Humpie Dumpie antwoordenboekjes 1 t/m 8 (8 ex.)</t>
  </si>
  <si>
    <t>Vloeiend &amp; vlot ringboekjes</t>
  </si>
  <si>
    <t xml:space="preserve">978 90 487 3435 1 </t>
  </si>
  <si>
    <t>Estafette editie 3 gr4 vloeiend &amp; vlot M4</t>
  </si>
  <si>
    <t>978 90 487 3448 1</t>
  </si>
  <si>
    <t>Estafette editie 3 Vloeiend &amp; Vlot E4</t>
  </si>
  <si>
    <t>978 90 487 3461 0</t>
  </si>
  <si>
    <t>Estafette editie 3 gr5 vloeiend &amp; vlot M5</t>
  </si>
  <si>
    <t>978 90 487 3474 0</t>
  </si>
  <si>
    <t>Estafette editie 3 gr5 vloeiend &amp; vlot E5</t>
  </si>
  <si>
    <t>978 90 487 3487 0</t>
  </si>
  <si>
    <t>Estafette editie 3 gr6 vloeiend &amp; vlot M6</t>
  </si>
  <si>
    <t>978 90 487 3500 6</t>
  </si>
  <si>
    <t>Estafette editie 3 gr6 vloeiend &amp; vlot E6</t>
  </si>
  <si>
    <t>978 90 487 3513 6</t>
  </si>
  <si>
    <t>Estafette editie 3 gr7 vloeiend &amp; vlot M7</t>
  </si>
  <si>
    <t>978 90 487 3526 6</t>
  </si>
  <si>
    <t>Estafette editie 3 gr7 vloeiend &amp; vlot E7</t>
  </si>
  <si>
    <t>978 90 487 3539 6</t>
  </si>
  <si>
    <t>Estafette editie 3 gr8 vloeiend &amp; vlot Plus</t>
  </si>
  <si>
    <t xml:space="preserve">Methode afhankelijk </t>
  </si>
  <si>
    <t>Ja/Nee</t>
  </si>
  <si>
    <t>4,5,6</t>
  </si>
  <si>
    <t>Estafette editie 3 Oefensoftware groep 4 t/m 6</t>
  </si>
  <si>
    <t>ja</t>
  </si>
  <si>
    <t>Estafette editie 3 Oefensoftware groep 7 en 8</t>
  </si>
  <si>
    <t>Veilig en vlot E3</t>
  </si>
  <si>
    <t>978 90 487 3352 1</t>
  </si>
  <si>
    <t xml:space="preserve">978 90 487 3353 8 </t>
  </si>
  <si>
    <t>Boekenpakketten en leesseries</t>
  </si>
  <si>
    <t>Niveau</t>
  </si>
  <si>
    <t>Avi start</t>
  </si>
  <si>
    <t>978 90 487 3854 0</t>
  </si>
  <si>
    <t>871 96 810 0224 2</t>
  </si>
  <si>
    <t>978 90 487 3764 2</t>
  </si>
  <si>
    <t>Avi M3 E3</t>
  </si>
  <si>
    <t>871 96 810 0237 2</t>
  </si>
  <si>
    <t>978 90 487 1367 7</t>
  </si>
  <si>
    <t>871 96 810 0223 5</t>
  </si>
  <si>
    <t>978 90 487 3655 3</t>
  </si>
  <si>
    <t>978 90 487 3765 9</t>
  </si>
  <si>
    <t>978 90 487 3763 5</t>
  </si>
  <si>
    <t>Avi M4 E4</t>
  </si>
  <si>
    <t>978 90 487 3414 6</t>
  </si>
  <si>
    <t>978 90 487 1355 4</t>
  </si>
  <si>
    <t>978 90 487 3654 6</t>
  </si>
  <si>
    <t>978 90 487 3766 6</t>
  </si>
  <si>
    <t>978 90 487 3170 1</t>
  </si>
  <si>
    <t>978 90 487 3171 8</t>
  </si>
  <si>
    <t>978 90 487 3713 0</t>
  </si>
  <si>
    <t>978 90 487 3167 1</t>
  </si>
  <si>
    <t>978 90 487 3168 8</t>
  </si>
  <si>
    <t>groep 5-6</t>
  </si>
  <si>
    <t>978 90 487 3767 3</t>
  </si>
  <si>
    <t>978 90 487 3714 7</t>
  </si>
  <si>
    <t>978 90 487 3679 9</t>
  </si>
  <si>
    <t>978 90 487 3172 5</t>
  </si>
  <si>
    <t>978 90 487 3393 4</t>
  </si>
  <si>
    <t>978 90 487 3169 5</t>
  </si>
  <si>
    <t>groep 7-8</t>
  </si>
  <si>
    <t>978 90 487 3715 4</t>
  </si>
  <si>
    <t>978 90 487 3680 5</t>
  </si>
  <si>
    <t>978 90 487 3681 2</t>
  </si>
  <si>
    <t xml:space="preserve">Makkelijk lezen - Dyslexie </t>
  </si>
  <si>
    <t>978 90 487 3398 9</t>
  </si>
  <si>
    <t>978 90 487 3768 0</t>
  </si>
  <si>
    <t>978 90 487 3769 7</t>
  </si>
  <si>
    <t>978 90 487 3770 3</t>
  </si>
  <si>
    <t>978 90 487 3771 0</t>
  </si>
  <si>
    <t xml:space="preserve">Aanvullende leesseries bij Estafette </t>
  </si>
  <si>
    <t>978 90 487 3303 3</t>
  </si>
  <si>
    <t>978 90 487 3304 0</t>
  </si>
  <si>
    <t>978 90 487 3369 9</t>
  </si>
  <si>
    <t>871 96 810 0242 6</t>
  </si>
  <si>
    <t>871 96 810 0243 3</t>
  </si>
  <si>
    <t>Leesseries bij Veilig leren lezen, kim-versie</t>
  </si>
  <si>
    <t>978 90 487 1820 7</t>
  </si>
  <si>
    <t>978 90 487 1821 4</t>
  </si>
  <si>
    <t>978 90 487 1822 1</t>
  </si>
  <si>
    <t xml:space="preserve">978 90 487 1823 8 </t>
  </si>
  <si>
    <t>978 90 487 1824 5</t>
  </si>
  <si>
    <t>978 90 487 1825 2</t>
  </si>
  <si>
    <t>978 90 487 1826 9</t>
  </si>
  <si>
    <t>978 90 487 1861 0</t>
  </si>
  <si>
    <t>978 90 487 1862 7</t>
  </si>
  <si>
    <t>978 90 487 1863 4</t>
  </si>
  <si>
    <t xml:space="preserve">978 90 487 1864 1 </t>
  </si>
  <si>
    <t xml:space="preserve">978 90 487 1865 8 </t>
  </si>
  <si>
    <t xml:space="preserve">978 90 487 1866 5 </t>
  </si>
  <si>
    <t>978 90 487 2064 4</t>
  </si>
  <si>
    <t>978 90 487 2168 9</t>
  </si>
  <si>
    <t xml:space="preserve">978 90 487 2065 1 </t>
  </si>
  <si>
    <t>978 90 487 2169 6</t>
  </si>
  <si>
    <t xml:space="preserve">978 90 487 2063 7 </t>
  </si>
  <si>
    <t>978 90 487 2170 2</t>
  </si>
  <si>
    <t>978 90 487 2171 9</t>
  </si>
  <si>
    <t>Software Veilig leren lezen Kim-versie</t>
  </si>
  <si>
    <t>Software Estafette editie 3</t>
  </si>
  <si>
    <t xml:space="preserve">8719681002716                  </t>
  </si>
  <si>
    <t>Leerkrachtsoftware groep 4 t/m 6</t>
  </si>
  <si>
    <t>8719681003232</t>
  </si>
  <si>
    <t>Leerkrachtsoftware groep 7 en 8</t>
  </si>
  <si>
    <t>Methode onafhankelijk</t>
  </si>
  <si>
    <t>Methode afhankelijk</t>
  </si>
  <si>
    <t>nee</t>
  </si>
  <si>
    <t>Investering</t>
  </si>
  <si>
    <t>Samenvatting bestelformulier</t>
  </si>
  <si>
    <t xml:space="preserve">Toetssite groep 4 t/m 8 </t>
  </si>
  <si>
    <t xml:space="preserve">Leerkrachtassistent groep 4 t/m 8 </t>
  </si>
  <si>
    <t xml:space="preserve">Online software voor de leerling </t>
  </si>
  <si>
    <t>Pakket Toppers Hee, ik lees! (6 boekjes)</t>
  </si>
  <si>
    <t>Pakket Ik lees avi start (8 boekjes)</t>
  </si>
  <si>
    <t>Pakket strips avi start (6 boekjes)</t>
  </si>
  <si>
    <t>Pakket Lees en Weet 1 (8 boekjes)</t>
  </si>
  <si>
    <t>Pakket Samenlezers groep 3 (8 boekjes)</t>
  </si>
  <si>
    <t>Pakket Ik lees avi M3 (8 boekjes)</t>
  </si>
  <si>
    <t>Pakket Ik lees avi E3 (8 boekjes)</t>
  </si>
  <si>
    <t>Pakket strips avi M3 E3 (6 boekjes)</t>
  </si>
  <si>
    <t>Pakket Toneellezen groep 3 (7 boekjes)</t>
  </si>
  <si>
    <t>Pakket Gamelezen (3 boekjes)</t>
  </si>
  <si>
    <t>Pakket Samenlezers groep 4 (8 boekjes)</t>
  </si>
  <si>
    <t>Pakket Ik lees! Avi M4 (6 boekjes)</t>
  </si>
  <si>
    <t>Pakket strips avi M4 E4 (6 boekjes)</t>
  </si>
  <si>
    <t>Pakket Supermeiden Bakken M4 (3 boekjes)</t>
  </si>
  <si>
    <t>Pakket Supermeiden Dieren E4 (3 boekjes)</t>
  </si>
  <si>
    <t>Pakket Toneellezen groep 4 (6 boekjes)</t>
  </si>
  <si>
    <t>Pakket BOJ Uitvindingen M4 (3 boekjes)</t>
  </si>
  <si>
    <t>Pakket BOJ Ridders E4 (3 boekjes)</t>
  </si>
  <si>
    <t>Pakket strips avi M5 E5 (6 boekjes)</t>
  </si>
  <si>
    <t>Pakket Toneellezen groep 5 (6 boekjes)</t>
  </si>
  <si>
    <t>Pakket Toneellezen groep 6 (6 boekjes)</t>
  </si>
  <si>
    <t>Pakket Supermeiden Piraten M5 (3 boekjes)</t>
  </si>
  <si>
    <t>Pakket Supermeiden Theater E5 (3 boekjes)</t>
  </si>
  <si>
    <t>Pakket BOJ Voetballen M5 (3 boekjes)</t>
  </si>
  <si>
    <t>Pakket strips avi M6 en hoger (6 boekjes)</t>
  </si>
  <si>
    <t>Pakket Toneellezen groep 7 (4 boekjes)</t>
  </si>
  <si>
    <t>Pakket Toneellezen groep 8 (4 boekjes)</t>
  </si>
  <si>
    <t>Pakket Zoeklicht Dyslexie Informatief (8 boekjes)</t>
  </si>
  <si>
    <t>E3 M4 Pakket Zoeklicht Dyslexie Middenbouw (4 boekjes)</t>
  </si>
  <si>
    <t>E4 M5 Pakket Zoeklicht Dyslexie Middenbouw (4 boekjes)</t>
  </si>
  <si>
    <t>E3 M4 E4 Pakket Zoeklicht Dyslexie Bovenbouw (4 boekjes)</t>
  </si>
  <si>
    <t>M5 E5 Pakket Zoeklicht Dyslexie Bovenbouw (4 boekjes)</t>
  </si>
  <si>
    <t>groep 4 Pakket boeken met allerlei tekstsoorten (14 boekjes)</t>
  </si>
  <si>
    <t>groep 5 Pakket boeken met allerlei tekstsoorten (14 boekjes)</t>
  </si>
  <si>
    <t>groep 6 Pakket boeken met allerlei tekstsoorten (14 boekjes)</t>
  </si>
  <si>
    <t>groep 7 Pakket boeken met allerlei tekstsoorten (14 boekjes)</t>
  </si>
  <si>
    <t>groep 8 Pakket boeken met allerlei tekstsoorten (14 boekjes)</t>
  </si>
  <si>
    <t>Pakket leesboeken kim-versie kern start (5 titels)</t>
  </si>
  <si>
    <t>Pakket leesboeken kim-versie kern 1 (10 titels)</t>
  </si>
  <si>
    <t>Pakket leesboeken kim-versie kern 2 (10 titels)</t>
  </si>
  <si>
    <t>Pakket leesboeken kim-versie kern 3 (13 titels)</t>
  </si>
  <si>
    <t>Pakket leesboeken kim-versie kern 4  (13 titels)</t>
  </si>
  <si>
    <t>Pakket leesboeken kim-versie kern 5  (13 titels)</t>
  </si>
  <si>
    <t>Pakket leesboeken kim-versie kern 6 (13 titels)</t>
  </si>
  <si>
    <t>Pakket leesboeken kim-versie kern 7 (13 titels)</t>
  </si>
  <si>
    <t>Pakket leesboeken kim-versie kern 8 (13 titels)</t>
  </si>
  <si>
    <t>Pakket leesboeken kim-versie kern 9 (13 titels)</t>
  </si>
  <si>
    <t>Pakket leesboeken kim-versie kern 10 (13 titels)</t>
  </si>
  <si>
    <t>Pakket leesboeken kim-versie kern 11 (13 titels)</t>
  </si>
  <si>
    <t>Pakket leesboeken kim-versie kern afsluiting (13 titels)</t>
  </si>
  <si>
    <t>Pakket leesboeken kim-versie maantjes kern 1-6 (30 titels)</t>
  </si>
  <si>
    <t>Pakket leesboeken kim-versie maantjes kern 7-afsluiting (36 titels)</t>
  </si>
  <si>
    <t>Pakket leesboeken kim-versie zonnetjes kern 1-6 (18 titels)</t>
  </si>
  <si>
    <t>Pakket leesboeken kim-versie zonnetjes kern 7-afsluiting (18 titels)</t>
  </si>
  <si>
    <t>Pakket leesboeken kim-versie sterretjes kern 1-6 (18 titels)</t>
  </si>
  <si>
    <t>Pakket leesboeken kim-versie sterretjes kern 7-afsluiting (18 titels)</t>
  </si>
  <si>
    <t>Pakket voorleesboeken kim-versie kern start-afsluiting (13 titels)</t>
  </si>
  <si>
    <t>Software Estafette editie 2</t>
  </si>
  <si>
    <t xml:space="preserve">Estafette editie 2 Leestrainer groep 4 t/m 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</si>
</sst>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_-[$€]\ * #,##0.00_-;_-[$€]\ * #,##0.00\-;_-[$€]\ * &quot;-&quot;??_-;_-@_-"/>
  </numFmts>
  <fonts count="42" x14ac:knownFonts="1"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30"/>
      <color rgb="FF00B0F0"/>
      <name val="Arial"/>
      <family val="2"/>
    </font>
    <font>
      <sz val="12"/>
      <color theme="1"/>
      <name val="Arial"/>
      <family val="2"/>
    </font>
    <font>
      <sz val="12"/>
      <color theme="1"/>
      <name val="Calibri Light"/>
      <family val="2"/>
      <scheme val="major"/>
    </font>
    <font>
      <b/>
      <i/>
      <sz val="12"/>
      <color theme="1"/>
      <name val="Arial"/>
      <family val="2"/>
    </font>
    <font>
      <u/>
      <sz val="9"/>
      <color theme="10"/>
      <name val="Arial"/>
      <family val="2"/>
    </font>
    <font>
      <sz val="9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81"/>
      <name val="Arial"/>
      <family val="2"/>
    </font>
    <font>
      <sz val="8"/>
      <color indexed="81"/>
      <name val="Arial"/>
      <family val="2"/>
    </font>
    <font>
      <b/>
      <sz val="12"/>
      <color theme="1"/>
      <name val="Calibri Light"/>
      <family val="2"/>
      <scheme val="major"/>
    </font>
    <font>
      <i/>
      <sz val="9"/>
      <color rgb="FFFF0000"/>
      <name val="Arial"/>
      <family val="2"/>
    </font>
    <font>
      <sz val="10"/>
      <color theme="1"/>
      <name val="Calibri Light"/>
      <family val="2"/>
      <scheme val="maj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9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sz val="12"/>
      <name val="Calibri Light"/>
      <family val="2"/>
      <scheme val="major"/>
    </font>
    <font>
      <sz val="10"/>
      <name val="Calibri Light"/>
      <family val="2"/>
      <scheme val="major"/>
    </font>
    <font>
      <sz val="12"/>
      <color theme="0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9.5"/>
      <color theme="1"/>
      <name val="Calibri Light"/>
      <family val="2"/>
      <scheme val="major"/>
    </font>
    <font>
      <sz val="7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i/>
      <sz val="9"/>
      <color theme="1"/>
      <name val="Calibri Light"/>
      <family val="2"/>
      <scheme val="major"/>
    </font>
    <font>
      <b/>
      <i/>
      <sz val="12"/>
      <name val="Arial"/>
      <family val="2"/>
    </font>
    <font>
      <sz val="11"/>
      <color theme="0"/>
      <name val="Calibri Light"/>
      <family val="2"/>
      <scheme val="major"/>
    </font>
    <font>
      <sz val="8.6999999999999993"/>
      <name val="Calibri Light"/>
      <family val="2"/>
      <scheme val="major"/>
    </font>
    <font>
      <b/>
      <sz val="9"/>
      <name val="Calibri Light"/>
      <family val="2"/>
      <scheme val="major"/>
    </font>
    <font>
      <sz val="9"/>
      <color rgb="FF000000"/>
      <name val="Calibri Light"/>
      <family val="2"/>
      <scheme val="major"/>
    </font>
    <font>
      <b/>
      <sz val="10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rgb="FF009FF0"/>
        <bgColor indexed="64"/>
      </patternFill>
    </fill>
    <fill>
      <patternFill patternType="solid">
        <fgColor rgb="FF00A0DC"/>
        <bgColor indexed="64"/>
      </patternFill>
    </fill>
    <fill>
      <patternFill patternType="solid">
        <fgColor rgb="FFB7EB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CC53"/>
        <bgColor indexed="64"/>
      </patternFill>
    </fill>
    <fill>
      <patternFill patternType="solid">
        <fgColor rgb="FF009FDD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00B0F0"/>
      </bottom>
      <diagonal/>
    </border>
    <border>
      <left/>
      <right/>
      <top style="thin">
        <color theme="0"/>
      </top>
      <bottom style="medium">
        <color rgb="FF00B0F0"/>
      </bottom>
      <diagonal/>
    </border>
    <border>
      <left/>
      <right/>
      <top/>
      <bottom style="medium">
        <color rgb="FF00A0DC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A0DC"/>
      </left>
      <right style="thin">
        <color rgb="FF00A0DC"/>
      </right>
      <top style="thin">
        <color rgb="FF00A0DC"/>
      </top>
      <bottom style="thin">
        <color rgb="FF00A0DC"/>
      </bottom>
      <diagonal/>
    </border>
    <border>
      <left/>
      <right/>
      <top style="medium">
        <color rgb="FF00A0DC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theme="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20" fillId="0" borderId="0" applyFont="0" applyFill="0" applyBorder="0" applyAlignment="0" applyProtection="0"/>
  </cellStyleXfs>
  <cellXfs count="229">
    <xf numFmtId="0" fontId="0" fillId="0" borderId="0" xfId="0"/>
    <xf numFmtId="0" fontId="0" fillId="0" borderId="1" xfId="0" applyBorder="1"/>
    <xf numFmtId="0" fontId="1" fillId="0" borderId="0" xfId="0" applyFont="1"/>
    <xf numFmtId="0" fontId="6" fillId="0" borderId="0" xfId="1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/>
    </xf>
    <xf numFmtId="0" fontId="14" fillId="0" borderId="0" xfId="0" applyFont="1"/>
    <xf numFmtId="14" fontId="0" fillId="0" borderId="0" xfId="0" applyNumberFormat="1"/>
    <xf numFmtId="1" fontId="0" fillId="0" borderId="0" xfId="0" applyNumberFormat="1"/>
    <xf numFmtId="9" fontId="0" fillId="0" borderId="0" xfId="0" applyNumberFormat="1"/>
    <xf numFmtId="0" fontId="0" fillId="0" borderId="3" xfId="0" applyBorder="1"/>
    <xf numFmtId="0" fontId="0" fillId="4" borderId="0" xfId="0" applyFill="1"/>
    <xf numFmtId="0" fontId="0" fillId="3" borderId="0" xfId="0" applyFill="1"/>
    <xf numFmtId="0" fontId="0" fillId="0" borderId="0" xfId="0" applyProtection="1"/>
    <xf numFmtId="0" fontId="0" fillId="0" borderId="0" xfId="0" applyAlignment="1" applyProtection="1"/>
    <xf numFmtId="0" fontId="0" fillId="2" borderId="0" xfId="0" applyFill="1" applyProtection="1"/>
    <xf numFmtId="0" fontId="2" fillId="0" borderId="1" xfId="0" applyFont="1" applyBorder="1" applyAlignment="1" applyProtection="1">
      <alignment vertical="center"/>
    </xf>
    <xf numFmtId="0" fontId="0" fillId="0" borderId="1" xfId="0" applyBorder="1" applyProtection="1"/>
    <xf numFmtId="0" fontId="3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left"/>
    </xf>
    <xf numFmtId="0" fontId="4" fillId="0" borderId="0" xfId="0" quotePrefix="1" applyFont="1" applyAlignment="1" applyProtection="1"/>
    <xf numFmtId="0" fontId="5" fillId="0" borderId="3" xfId="0" applyFont="1" applyBorder="1" applyProtection="1"/>
    <xf numFmtId="0" fontId="0" fillId="0" borderId="3" xfId="0" applyBorder="1" applyProtection="1"/>
    <xf numFmtId="0" fontId="14" fillId="0" borderId="0" xfId="0" applyFont="1" applyProtection="1"/>
    <xf numFmtId="0" fontId="18" fillId="3" borderId="0" xfId="0" applyFont="1" applyFill="1" applyBorder="1" applyAlignment="1" applyProtection="1">
      <alignment vertical="center"/>
    </xf>
    <xf numFmtId="0" fontId="15" fillId="0" borderId="0" xfId="0" applyFont="1" applyProtection="1"/>
    <xf numFmtId="0" fontId="16" fillId="0" borderId="0" xfId="0" applyFont="1" applyAlignment="1" applyProtection="1">
      <alignment wrapText="1"/>
    </xf>
    <xf numFmtId="0" fontId="24" fillId="4" borderId="0" xfId="0" applyFont="1" applyFill="1" applyBorder="1" applyAlignment="1" applyProtection="1">
      <alignment vertical="center"/>
    </xf>
    <xf numFmtId="0" fontId="17" fillId="4" borderId="0" xfId="0" applyFont="1" applyFill="1" applyBorder="1" applyAlignment="1" applyProtection="1">
      <alignment vertical="center"/>
    </xf>
    <xf numFmtId="0" fontId="14" fillId="0" borderId="0" xfId="0" quotePrefix="1" applyFont="1" applyProtection="1"/>
    <xf numFmtId="0" fontId="17" fillId="4" borderId="3" xfId="0" applyFont="1" applyFill="1" applyBorder="1" applyAlignment="1" applyProtection="1">
      <alignment vertical="center"/>
    </xf>
    <xf numFmtId="0" fontId="12" fillId="0" borderId="0" xfId="0" applyFont="1" applyProtection="1"/>
    <xf numFmtId="0" fontId="1" fillId="0" borderId="0" xfId="0" applyFont="1" applyProtection="1"/>
    <xf numFmtId="49" fontId="20" fillId="0" borderId="0" xfId="0" applyNumberFormat="1" applyFont="1" applyProtection="1"/>
    <xf numFmtId="0" fontId="20" fillId="0" borderId="0" xfId="0" applyFont="1" applyProtection="1"/>
    <xf numFmtId="9" fontId="20" fillId="0" borderId="0" xfId="3" applyFont="1" applyProtection="1"/>
    <xf numFmtId="0" fontId="21" fillId="0" borderId="0" xfId="0" applyFont="1" applyProtection="1"/>
    <xf numFmtId="164" fontId="20" fillId="0" borderId="0" xfId="4" applyFont="1" applyProtection="1"/>
    <xf numFmtId="164" fontId="20" fillId="0" borderId="0" xfId="4" applyFont="1" applyAlignment="1" applyProtection="1">
      <alignment horizontal="center"/>
    </xf>
    <xf numFmtId="164" fontId="22" fillId="0" borderId="0" xfId="4" applyFont="1" applyBorder="1" applyProtection="1"/>
    <xf numFmtId="164" fontId="21" fillId="0" borderId="0" xfId="4" applyFont="1" applyAlignment="1" applyProtection="1">
      <alignment horizontal="center" wrapText="1"/>
    </xf>
    <xf numFmtId="0" fontId="0" fillId="0" borderId="0" xfId="0" applyAlignment="1" applyProtection="1">
      <alignment horizontal="center" textRotation="90"/>
    </xf>
    <xf numFmtId="0" fontId="0" fillId="0" borderId="0" xfId="0" applyAlignment="1" applyProtection="1">
      <alignment horizontal="center"/>
    </xf>
    <xf numFmtId="164" fontId="20" fillId="0" borderId="0" xfId="4" applyFont="1" applyAlignment="1" applyProtection="1"/>
    <xf numFmtId="0" fontId="20" fillId="0" borderId="0" xfId="0" applyFont="1" applyAlignment="1" applyProtection="1">
      <alignment horizontal="left"/>
    </xf>
    <xf numFmtId="0" fontId="27" fillId="0" borderId="0" xfId="0" applyFont="1" applyProtection="1"/>
    <xf numFmtId="0" fontId="28" fillId="0" borderId="0" xfId="0" applyFont="1" applyAlignment="1" applyProtection="1"/>
    <xf numFmtId="44" fontId="27" fillId="0" borderId="0" xfId="0" applyNumberFormat="1" applyFont="1" applyAlignment="1" applyProtection="1"/>
    <xf numFmtId="0" fontId="27" fillId="0" borderId="0" xfId="0" applyFont="1" applyAlignment="1" applyProtection="1"/>
    <xf numFmtId="0" fontId="29" fillId="0" borderId="0" xfId="0" applyFont="1"/>
    <xf numFmtId="49" fontId="25" fillId="0" borderId="0" xfId="0" applyNumberFormat="1" applyFont="1" applyFill="1" applyBorder="1"/>
    <xf numFmtId="164" fontId="19" fillId="0" borderId="0" xfId="4" applyFont="1" applyAlignment="1" applyProtection="1"/>
    <xf numFmtId="0" fontId="19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center"/>
    </xf>
    <xf numFmtId="0" fontId="27" fillId="4" borderId="0" xfId="0" applyFont="1" applyFill="1" applyProtection="1"/>
    <xf numFmtId="0" fontId="19" fillId="4" borderId="0" xfId="0" applyFont="1" applyFill="1" applyProtection="1"/>
    <xf numFmtId="0" fontId="0" fillId="0" borderId="0" xfId="0" applyNumberFormat="1"/>
    <xf numFmtId="0" fontId="0" fillId="0" borderId="7" xfId="0" applyBorder="1" applyProtection="1"/>
    <xf numFmtId="0" fontId="0" fillId="0" borderId="0" xfId="0" applyFill="1" applyBorder="1" applyProtection="1"/>
    <xf numFmtId="0" fontId="5" fillId="0" borderId="0" xfId="0" applyFont="1" applyBorder="1" applyProtection="1"/>
    <xf numFmtId="0" fontId="0" fillId="0" borderId="0" xfId="0" applyBorder="1" applyProtection="1"/>
    <xf numFmtId="0" fontId="32" fillId="0" borderId="0" xfId="0" applyFont="1" applyAlignment="1" applyProtection="1">
      <alignment horizontal="right"/>
    </xf>
    <xf numFmtId="0" fontId="0" fillId="0" borderId="8" xfId="0" applyBorder="1" applyProtection="1"/>
    <xf numFmtId="0" fontId="20" fillId="0" borderId="8" xfId="0" applyFont="1" applyBorder="1" applyProtection="1"/>
    <xf numFmtId="164" fontId="20" fillId="0" borderId="8" xfId="4" applyFont="1" applyBorder="1" applyAlignment="1" applyProtection="1"/>
    <xf numFmtId="0" fontId="0" fillId="0" borderId="8" xfId="0" applyBorder="1" applyAlignment="1" applyProtection="1"/>
    <xf numFmtId="0" fontId="32" fillId="0" borderId="0" xfId="0" applyFont="1" applyAlignment="1" applyProtection="1">
      <alignment horizontal="left"/>
    </xf>
    <xf numFmtId="0" fontId="20" fillId="0" borderId="0" xfId="0" applyFont="1" applyBorder="1" applyProtection="1"/>
    <xf numFmtId="164" fontId="20" fillId="0" borderId="0" xfId="4" applyFont="1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27" fillId="4" borderId="0" xfId="0" applyFont="1" applyFill="1" applyAlignment="1" applyProtection="1"/>
    <xf numFmtId="0" fontId="28" fillId="4" borderId="0" xfId="0" applyFont="1" applyFill="1" applyAlignment="1" applyProtection="1"/>
    <xf numFmtId="0" fontId="35" fillId="0" borderId="0" xfId="0" applyFont="1" applyAlignment="1" applyProtection="1">
      <alignment vertical="top"/>
    </xf>
    <xf numFmtId="0" fontId="13" fillId="0" borderId="0" xfId="0" applyFont="1" applyAlignment="1" applyProtection="1"/>
    <xf numFmtId="0" fontId="17" fillId="0" borderId="0" xfId="0" applyFont="1" applyFill="1" applyBorder="1" applyAlignment="1" applyProtection="1">
      <alignment horizontal="center" vertical="center"/>
    </xf>
    <xf numFmtId="0" fontId="37" fillId="3" borderId="0" xfId="0" applyFont="1" applyFill="1" applyBorder="1" applyAlignment="1" applyProtection="1">
      <alignment vertical="center"/>
    </xf>
    <xf numFmtId="0" fontId="0" fillId="0" borderId="0" xfId="0" applyFill="1" applyProtection="1"/>
    <xf numFmtId="0" fontId="19" fillId="5" borderId="0" xfId="0" applyFont="1" applyFill="1" applyBorder="1" applyAlignment="1" applyProtection="1">
      <alignment vertical="center"/>
    </xf>
    <xf numFmtId="0" fontId="38" fillId="5" borderId="0" xfId="0" applyFont="1" applyFill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8" fillId="3" borderId="0" xfId="0" applyFont="1" applyFill="1" applyAlignment="1"/>
    <xf numFmtId="0" fontId="27" fillId="4" borderId="0" xfId="0" applyFont="1" applyFill="1" applyAlignment="1"/>
    <xf numFmtId="44" fontId="27" fillId="0" borderId="0" xfId="2" applyFont="1" applyAlignment="1"/>
    <xf numFmtId="44" fontId="27" fillId="0" borderId="3" xfId="2" applyFont="1" applyBorder="1" applyAlignment="1"/>
    <xf numFmtId="0" fontId="0" fillId="0" borderId="0" xfId="0" applyAlignment="1" applyProtection="1">
      <alignment horizontal="center"/>
    </xf>
    <xf numFmtId="0" fontId="17" fillId="0" borderId="0" xfId="0" applyFont="1" applyFill="1" applyBorder="1" applyAlignment="1" applyProtection="1">
      <alignment horizontal="center" vertical="center"/>
    </xf>
    <xf numFmtId="0" fontId="0" fillId="0" borderId="0" xfId="0" applyNumberFormat="1" applyProtection="1"/>
    <xf numFmtId="0" fontId="0" fillId="5" borderId="0" xfId="0" applyFill="1" applyProtection="1"/>
    <xf numFmtId="0" fontId="0" fillId="5" borderId="0" xfId="0" applyFill="1" applyBorder="1" applyProtection="1"/>
    <xf numFmtId="0" fontId="36" fillId="5" borderId="0" xfId="0" applyFont="1" applyFill="1" applyBorder="1" applyProtection="1"/>
    <xf numFmtId="49" fontId="20" fillId="5" borderId="0" xfId="0" applyNumberFormat="1" applyFont="1" applyFill="1" applyBorder="1" applyProtection="1"/>
    <xf numFmtId="0" fontId="21" fillId="5" borderId="0" xfId="0" applyFont="1" applyFill="1" applyBorder="1" applyProtection="1"/>
    <xf numFmtId="0" fontId="20" fillId="5" borderId="0" xfId="0" applyFont="1" applyFill="1" applyBorder="1" applyProtection="1"/>
    <xf numFmtId="164" fontId="20" fillId="5" borderId="0" xfId="4" applyFont="1" applyFill="1" applyBorder="1" applyAlignment="1" applyProtection="1"/>
    <xf numFmtId="0" fontId="0" fillId="5" borderId="0" xfId="0" applyFill="1" applyBorder="1" applyAlignment="1" applyProtection="1"/>
    <xf numFmtId="0" fontId="32" fillId="5" borderId="0" xfId="0" applyFont="1" applyFill="1" applyBorder="1" applyAlignment="1" applyProtection="1"/>
    <xf numFmtId="0" fontId="32" fillId="5" borderId="0" xfId="0" applyFont="1" applyFill="1" applyBorder="1" applyAlignment="1" applyProtection="1">
      <alignment horizontal="right"/>
    </xf>
    <xf numFmtId="164" fontId="22" fillId="5" borderId="0" xfId="4" applyFont="1" applyFill="1" applyBorder="1" applyProtection="1"/>
    <xf numFmtId="0" fontId="39" fillId="5" borderId="0" xfId="0" applyFont="1" applyFill="1" applyBorder="1" applyAlignment="1" applyProtection="1"/>
    <xf numFmtId="0" fontId="27" fillId="5" borderId="0" xfId="0" applyFont="1" applyFill="1" applyBorder="1" applyAlignment="1" applyProtection="1"/>
    <xf numFmtId="0" fontId="19" fillId="5" borderId="0" xfId="0" applyFont="1" applyFill="1" applyBorder="1" applyAlignment="1" applyProtection="1"/>
    <xf numFmtId="164" fontId="19" fillId="5" borderId="0" xfId="4" applyFont="1" applyFill="1" applyBorder="1" applyAlignment="1" applyProtection="1"/>
    <xf numFmtId="0" fontId="1" fillId="5" borderId="0" xfId="0" applyFont="1" applyFill="1" applyProtection="1"/>
    <xf numFmtId="0" fontId="23" fillId="5" borderId="0" xfId="0" applyFont="1" applyFill="1" applyBorder="1" applyProtection="1"/>
    <xf numFmtId="0" fontId="0" fillId="5" borderId="0" xfId="0" applyFill="1" applyAlignment="1" applyProtection="1">
      <alignment horizontal="center" textRotation="90"/>
    </xf>
    <xf numFmtId="0" fontId="0" fillId="5" borderId="0" xfId="0" applyFill="1" applyAlignment="1" applyProtection="1">
      <alignment horizontal="center"/>
    </xf>
    <xf numFmtId="9" fontId="20" fillId="5" borderId="0" xfId="3" applyFont="1" applyFill="1" applyBorder="1" applyProtection="1"/>
    <xf numFmtId="164" fontId="20" fillId="5" borderId="0" xfId="4" applyFont="1" applyFill="1" applyBorder="1" applyAlignment="1" applyProtection="1">
      <alignment horizontal="center"/>
    </xf>
    <xf numFmtId="164" fontId="21" fillId="5" borderId="0" xfId="4" applyFont="1" applyFill="1" applyBorder="1" applyAlignment="1" applyProtection="1">
      <alignment horizontal="center" wrapText="1"/>
    </xf>
    <xf numFmtId="0" fontId="19" fillId="4" borderId="0" xfId="0" applyFont="1" applyFill="1" applyBorder="1" applyProtection="1"/>
    <xf numFmtId="0" fontId="27" fillId="4" borderId="0" xfId="0" applyFont="1" applyFill="1" applyBorder="1" applyProtection="1"/>
    <xf numFmtId="164" fontId="19" fillId="4" borderId="0" xfId="4" applyFont="1" applyFill="1" applyBorder="1" applyAlignment="1" applyProtection="1"/>
    <xf numFmtId="0" fontId="20" fillId="5" borderId="0" xfId="0" applyFont="1" applyFill="1" applyBorder="1" applyAlignment="1" applyProtection="1">
      <alignment horizontal="left"/>
    </xf>
    <xf numFmtId="0" fontId="19" fillId="5" borderId="0" xfId="0" applyFont="1" applyFill="1" applyBorder="1" applyProtection="1"/>
    <xf numFmtId="0" fontId="19" fillId="5" borderId="0" xfId="0" applyFont="1" applyFill="1" applyBorder="1" applyAlignment="1" applyProtection="1">
      <alignment horizontal="left"/>
    </xf>
    <xf numFmtId="0" fontId="27" fillId="5" borderId="0" xfId="0" applyFont="1" applyFill="1" applyBorder="1" applyProtection="1"/>
    <xf numFmtId="0" fontId="19" fillId="5" borderId="0" xfId="0" applyFont="1" applyFill="1" applyBorder="1" applyAlignment="1" applyProtection="1">
      <alignment horizontal="center"/>
    </xf>
    <xf numFmtId="49" fontId="20" fillId="5" borderId="0" xfId="0" applyNumberFormat="1" applyFont="1" applyFill="1" applyBorder="1" applyAlignment="1" applyProtection="1">
      <alignment horizontal="left"/>
    </xf>
    <xf numFmtId="0" fontId="5" fillId="5" borderId="0" xfId="0" applyFont="1" applyFill="1" applyBorder="1" applyProtection="1"/>
    <xf numFmtId="0" fontId="32" fillId="5" borderId="0" xfId="0" applyFont="1" applyFill="1" applyBorder="1" applyProtection="1"/>
    <xf numFmtId="164" fontId="20" fillId="5" borderId="0" xfId="4" applyFont="1" applyFill="1" applyBorder="1" applyProtection="1"/>
    <xf numFmtId="0" fontId="0" fillId="5" borderId="0" xfId="0" applyFill="1" applyBorder="1" applyAlignment="1" applyProtection="1">
      <alignment horizontal="center"/>
    </xf>
    <xf numFmtId="164" fontId="33" fillId="5" borderId="0" xfId="4" applyFont="1" applyFill="1" applyBorder="1" applyProtection="1"/>
    <xf numFmtId="164" fontId="34" fillId="5" borderId="0" xfId="4" applyFont="1" applyFill="1" applyBorder="1" applyAlignment="1" applyProtection="1">
      <alignment horizontal="center"/>
    </xf>
    <xf numFmtId="0" fontId="19" fillId="0" borderId="0" xfId="0" applyFont="1" applyBorder="1" applyAlignment="1" applyProtection="1">
      <alignment horizontal="left"/>
    </xf>
    <xf numFmtId="0" fontId="27" fillId="0" borderId="0" xfId="0" applyFont="1" applyBorder="1" applyProtection="1"/>
    <xf numFmtId="0" fontId="19" fillId="0" borderId="0" xfId="0" applyFont="1" applyBorder="1" applyAlignment="1" applyProtection="1">
      <alignment horizontal="center"/>
    </xf>
    <xf numFmtId="164" fontId="19" fillId="0" borderId="0" xfId="4" applyFont="1" applyBorder="1" applyAlignment="1" applyProtection="1"/>
    <xf numFmtId="164" fontId="20" fillId="0" borderId="0" xfId="4" applyFont="1" applyBorder="1" applyAlignment="1" applyProtection="1">
      <alignment horizontal="center"/>
    </xf>
    <xf numFmtId="0" fontId="40" fillId="4" borderId="0" xfId="0" applyFont="1" applyFill="1" applyBorder="1"/>
    <xf numFmtId="0" fontId="40" fillId="5" borderId="0" xfId="0" applyNumberFormat="1" applyFont="1" applyFill="1" applyBorder="1"/>
    <xf numFmtId="0" fontId="28" fillId="4" borderId="0" xfId="0" applyFont="1" applyFill="1" applyBorder="1" applyProtection="1"/>
    <xf numFmtId="0" fontId="28" fillId="5" borderId="0" xfId="0" applyFont="1" applyFill="1" applyBorder="1" applyProtection="1"/>
    <xf numFmtId="0" fontId="39" fillId="4" borderId="0" xfId="0" applyFont="1" applyFill="1" applyBorder="1" applyProtection="1"/>
    <xf numFmtId="0" fontId="18" fillId="5" borderId="0" xfId="0" applyFont="1" applyFill="1" applyBorder="1" applyAlignment="1" applyProtection="1">
      <alignment vertical="center"/>
    </xf>
    <xf numFmtId="0" fontId="17" fillId="5" borderId="11" xfId="0" applyFont="1" applyFill="1" applyBorder="1" applyAlignment="1" applyProtection="1">
      <alignment horizontal="center" vertical="center"/>
    </xf>
    <xf numFmtId="0" fontId="17" fillId="5" borderId="1" xfId="0" applyFont="1" applyFill="1" applyBorder="1" applyAlignment="1" applyProtection="1">
      <alignment horizontal="center" vertical="center"/>
    </xf>
    <xf numFmtId="0" fontId="0" fillId="5" borderId="12" xfId="0" applyFill="1" applyBorder="1" applyProtection="1"/>
    <xf numFmtId="0" fontId="41" fillId="4" borderId="3" xfId="0" applyFont="1" applyFill="1" applyBorder="1" applyAlignment="1" applyProtection="1">
      <alignment vertical="center"/>
    </xf>
    <xf numFmtId="0" fontId="41" fillId="4" borderId="0" xfId="0" applyFont="1" applyFill="1" applyBorder="1" applyAlignment="1" applyProtection="1">
      <alignment vertical="center"/>
    </xf>
    <xf numFmtId="0" fontId="0" fillId="7" borderId="0" xfId="0" applyFill="1" applyProtection="1"/>
    <xf numFmtId="0" fontId="0" fillId="5" borderId="0" xfId="0" applyFill="1"/>
    <xf numFmtId="0" fontId="0" fillId="7" borderId="0" xfId="0" applyFill="1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44" fontId="19" fillId="0" borderId="0" xfId="2" applyFont="1" applyAlignment="1" applyProtection="1">
      <alignment horizontal="center"/>
    </xf>
    <xf numFmtId="44" fontId="27" fillId="0" borderId="0" xfId="2" applyFont="1" applyAlignment="1" applyProtection="1">
      <alignment horizontal="center"/>
    </xf>
    <xf numFmtId="0" fontId="27" fillId="4" borderId="0" xfId="0" applyFont="1" applyFill="1" applyAlignment="1" applyProtection="1">
      <alignment horizontal="left"/>
    </xf>
    <xf numFmtId="1" fontId="27" fillId="0" borderId="0" xfId="0" applyNumberFormat="1" applyFont="1" applyFill="1" applyAlignment="1" applyProtection="1">
      <alignment horizontal="left"/>
    </xf>
    <xf numFmtId="0" fontId="27" fillId="0" borderId="0" xfId="0" applyFont="1" applyAlignment="1" applyProtection="1">
      <alignment horizontal="center"/>
      <protection locked="0"/>
    </xf>
    <xf numFmtId="44" fontId="27" fillId="0" borderId="0" xfId="0" applyNumberFormat="1" applyFont="1" applyAlignment="1" applyProtection="1">
      <alignment horizontal="center"/>
    </xf>
    <xf numFmtId="0" fontId="27" fillId="0" borderId="0" xfId="0" applyFont="1" applyAlignment="1" applyProtection="1">
      <alignment horizontal="center"/>
    </xf>
    <xf numFmtId="44" fontId="27" fillId="4" borderId="0" xfId="2" applyFont="1" applyFill="1" applyAlignment="1" applyProtection="1">
      <alignment horizontal="center"/>
    </xf>
    <xf numFmtId="0" fontId="27" fillId="4" borderId="0" xfId="0" applyFont="1" applyFill="1" applyAlignment="1" applyProtection="1">
      <alignment horizontal="center"/>
      <protection locked="0"/>
    </xf>
    <xf numFmtId="44" fontId="27" fillId="4" borderId="0" xfId="0" applyNumberFormat="1" applyFont="1" applyFill="1" applyAlignment="1" applyProtection="1">
      <alignment horizontal="center"/>
    </xf>
    <xf numFmtId="0" fontId="27" fillId="4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17" fillId="0" borderId="11" xfId="0" applyFont="1" applyFill="1" applyBorder="1" applyAlignment="1" applyProtection="1">
      <alignment horizontal="center" vertical="center"/>
    </xf>
    <xf numFmtId="44" fontId="14" fillId="0" borderId="0" xfId="2" applyFont="1" applyAlignment="1" applyProtection="1">
      <alignment horizontal="center"/>
    </xf>
    <xf numFmtId="44" fontId="14" fillId="5" borderId="0" xfId="2" applyFont="1" applyFill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 wrapText="1"/>
    </xf>
    <xf numFmtId="0" fontId="18" fillId="5" borderId="0" xfId="0" applyFont="1" applyFill="1" applyBorder="1" applyAlignment="1" applyProtection="1">
      <alignment horizontal="center" vertical="center" wrapText="1"/>
    </xf>
    <xf numFmtId="44" fontId="17" fillId="5" borderId="0" xfId="0" applyNumberFormat="1" applyFont="1" applyFill="1" applyBorder="1" applyAlignment="1" applyProtection="1">
      <alignment horizontal="center" vertical="center"/>
    </xf>
    <xf numFmtId="0" fontId="17" fillId="5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26" fillId="6" borderId="9" xfId="0" applyFont="1" applyFill="1" applyBorder="1" applyAlignment="1" applyProtection="1">
      <alignment horizontal="left" vertical="center"/>
      <protection locked="0"/>
    </xf>
    <xf numFmtId="9" fontId="26" fillId="6" borderId="9" xfId="3" applyFont="1" applyFill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center"/>
    </xf>
    <xf numFmtId="0" fontId="26" fillId="6" borderId="9" xfId="0" applyFont="1" applyFill="1" applyBorder="1" applyAlignment="1" applyProtection="1">
      <alignment horizontal="left"/>
      <protection locked="0"/>
    </xf>
    <xf numFmtId="0" fontId="6" fillId="6" borderId="9" xfId="1" applyFill="1" applyBorder="1" applyAlignment="1" applyProtection="1">
      <alignment horizontal="left"/>
      <protection locked="0"/>
    </xf>
    <xf numFmtId="44" fontId="12" fillId="0" borderId="0" xfId="2" applyFont="1" applyAlignment="1" applyProtection="1">
      <alignment horizontal="center"/>
    </xf>
    <xf numFmtId="44" fontId="17" fillId="5" borderId="12" xfId="0" applyNumberFormat="1" applyFont="1" applyFill="1" applyBorder="1" applyAlignment="1" applyProtection="1">
      <alignment horizontal="center" vertical="center"/>
    </xf>
    <xf numFmtId="0" fontId="17" fillId="5" borderId="12" xfId="0" applyFont="1" applyFill="1" applyBorder="1" applyAlignment="1" applyProtection="1">
      <alignment horizontal="center" vertical="center"/>
    </xf>
    <xf numFmtId="44" fontId="17" fillId="4" borderId="12" xfId="0" applyNumberFormat="1" applyFont="1" applyFill="1" applyBorder="1" applyAlignment="1" applyProtection="1">
      <alignment horizontal="center" vertical="center"/>
    </xf>
    <xf numFmtId="0" fontId="17" fillId="4" borderId="12" xfId="0" applyFont="1" applyFill="1" applyBorder="1" applyAlignment="1" applyProtection="1">
      <alignment horizontal="center" vertical="center"/>
    </xf>
    <xf numFmtId="44" fontId="17" fillId="4" borderId="0" xfId="0" applyNumberFormat="1" applyFont="1" applyFill="1" applyBorder="1" applyAlignment="1" applyProtection="1">
      <alignment horizontal="center" vertical="center"/>
    </xf>
    <xf numFmtId="0" fontId="17" fillId="4" borderId="0" xfId="0" applyFont="1" applyFill="1" applyBorder="1" applyAlignment="1" applyProtection="1">
      <alignment horizontal="center" vertical="center"/>
    </xf>
    <xf numFmtId="0" fontId="17" fillId="4" borderId="0" xfId="0" applyFont="1" applyFill="1" applyBorder="1" applyAlignment="1" applyProtection="1">
      <alignment horizontal="center" vertical="center"/>
      <protection locked="0"/>
    </xf>
    <xf numFmtId="0" fontId="17" fillId="5" borderId="2" xfId="0" applyFont="1" applyFill="1" applyBorder="1" applyAlignment="1" applyProtection="1">
      <alignment horizontal="center" vertical="center"/>
    </xf>
    <xf numFmtId="0" fontId="17" fillId="5" borderId="0" xfId="0" applyFont="1" applyFill="1" applyBorder="1" applyAlignment="1" applyProtection="1">
      <alignment horizontal="center" vertical="center"/>
      <protection locked="0"/>
    </xf>
    <xf numFmtId="0" fontId="17" fillId="4" borderId="10" xfId="0" applyFont="1" applyFill="1" applyBorder="1" applyAlignment="1" applyProtection="1">
      <alignment horizontal="center" vertical="center"/>
      <protection locked="0"/>
    </xf>
    <xf numFmtId="44" fontId="27" fillId="4" borderId="0" xfId="0" applyNumberFormat="1" applyFont="1" applyFill="1" applyBorder="1" applyAlignment="1" applyProtection="1">
      <alignment horizontal="center"/>
    </xf>
    <xf numFmtId="0" fontId="27" fillId="4" borderId="0" xfId="0" applyFont="1" applyFill="1" applyBorder="1" applyAlignment="1" applyProtection="1">
      <alignment horizontal="center"/>
    </xf>
    <xf numFmtId="0" fontId="26" fillId="6" borderId="9" xfId="0" quotePrefix="1" applyFont="1" applyFill="1" applyBorder="1" applyAlignment="1" applyProtection="1">
      <alignment horizontal="left"/>
      <protection locked="0"/>
    </xf>
    <xf numFmtId="0" fontId="26" fillId="6" borderId="9" xfId="0" applyFont="1" applyFill="1" applyBorder="1" applyAlignment="1" applyProtection="1">
      <protection locked="0"/>
    </xf>
    <xf numFmtId="0" fontId="17" fillId="4" borderId="2" xfId="0" applyFont="1" applyFill="1" applyBorder="1" applyAlignment="1" applyProtection="1">
      <alignment horizontal="center" vertical="center"/>
      <protection locked="0"/>
    </xf>
    <xf numFmtId="0" fontId="18" fillId="3" borderId="1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center"/>
    </xf>
    <xf numFmtId="0" fontId="27" fillId="4" borderId="0" xfId="0" applyFont="1" applyFill="1" applyBorder="1" applyAlignment="1" applyProtection="1">
      <alignment horizontal="center"/>
      <protection locked="0"/>
    </xf>
    <xf numFmtId="0" fontId="18" fillId="3" borderId="0" xfId="0" applyFont="1" applyFill="1" applyBorder="1" applyAlignment="1" applyProtection="1">
      <alignment horizontal="left" vertical="center" wrapText="1"/>
    </xf>
    <xf numFmtId="0" fontId="18" fillId="3" borderId="0" xfId="0" applyFont="1" applyFill="1" applyBorder="1" applyAlignment="1" applyProtection="1">
      <alignment horizontal="center" vertical="center"/>
    </xf>
    <xf numFmtId="0" fontId="25" fillId="5" borderId="12" xfId="0" applyFont="1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/>
    </xf>
    <xf numFmtId="1" fontId="27" fillId="4" borderId="0" xfId="0" applyNumberFormat="1" applyFont="1" applyFill="1" applyBorder="1" applyAlignment="1" applyProtection="1">
      <alignment horizontal="left"/>
    </xf>
    <xf numFmtId="44" fontId="27" fillId="4" borderId="0" xfId="2" applyFont="1" applyFill="1" applyBorder="1" applyAlignment="1" applyProtection="1">
      <alignment horizontal="center"/>
    </xf>
    <xf numFmtId="1" fontId="27" fillId="0" borderId="0" xfId="0" applyNumberFormat="1" applyFont="1" applyFill="1" applyBorder="1" applyAlignment="1" applyProtection="1">
      <alignment horizontal="left"/>
    </xf>
    <xf numFmtId="44" fontId="27" fillId="0" borderId="0" xfId="2" applyFont="1" applyBorder="1" applyAlignment="1" applyProtection="1">
      <alignment horizontal="center"/>
    </xf>
    <xf numFmtId="0" fontId="27" fillId="5" borderId="0" xfId="0" applyFont="1" applyFill="1" applyBorder="1" applyAlignment="1" applyProtection="1">
      <alignment horizontal="center"/>
      <protection locked="0"/>
    </xf>
    <xf numFmtId="44" fontId="27" fillId="0" borderId="0" xfId="0" applyNumberFormat="1" applyFont="1" applyBorder="1" applyAlignment="1" applyProtection="1">
      <alignment horizontal="center"/>
    </xf>
    <xf numFmtId="1" fontId="27" fillId="5" borderId="0" xfId="0" applyNumberFormat="1" applyFont="1" applyFill="1" applyBorder="1" applyAlignment="1" applyProtection="1">
      <alignment horizontal="left"/>
    </xf>
    <xf numFmtId="44" fontId="27" fillId="5" borderId="0" xfId="2" applyFont="1" applyFill="1" applyBorder="1" applyAlignment="1" applyProtection="1">
      <alignment horizontal="center"/>
    </xf>
    <xf numFmtId="44" fontId="27" fillId="5" borderId="0" xfId="0" applyNumberFormat="1" applyFont="1" applyFill="1" applyBorder="1" applyAlignment="1" applyProtection="1">
      <alignment horizontal="center"/>
    </xf>
    <xf numFmtId="0" fontId="27" fillId="5" borderId="0" xfId="0" applyFont="1" applyFill="1" applyBorder="1" applyAlignment="1" applyProtection="1">
      <alignment horizontal="center"/>
    </xf>
    <xf numFmtId="0" fontId="18" fillId="5" borderId="0" xfId="0" applyFont="1" applyFill="1" applyBorder="1" applyAlignment="1" applyProtection="1">
      <alignment horizontal="left" vertical="center" wrapText="1"/>
    </xf>
    <xf numFmtId="0" fontId="18" fillId="5" borderId="0" xfId="0" applyFont="1" applyFill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/>
    </xf>
    <xf numFmtId="0" fontId="27" fillId="4" borderId="0" xfId="0" applyFont="1" applyFill="1" applyBorder="1" applyAlignment="1" applyProtection="1">
      <alignment horizontal="left"/>
    </xf>
    <xf numFmtId="0" fontId="28" fillId="4" borderId="0" xfId="0" applyFont="1" applyFill="1" applyAlignment="1" applyProtection="1">
      <alignment horizontal="left"/>
    </xf>
    <xf numFmtId="0" fontId="27" fillId="5" borderId="0" xfId="0" applyFont="1" applyFill="1" applyBorder="1" applyAlignment="1" applyProtection="1">
      <alignment horizontal="left"/>
    </xf>
    <xf numFmtId="0" fontId="14" fillId="0" borderId="0" xfId="0" applyFont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8" fillId="3" borderId="0" xfId="0" applyFont="1" applyFill="1" applyAlignment="1">
      <alignment horizontal="center"/>
    </xf>
    <xf numFmtId="0" fontId="18" fillId="3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27" fillId="4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44" fontId="27" fillId="0" borderId="0" xfId="2" applyFont="1" applyAlignment="1">
      <alignment horizontal="center"/>
    </xf>
    <xf numFmtId="0" fontId="27" fillId="0" borderId="3" xfId="0" applyFont="1" applyBorder="1" applyAlignment="1">
      <alignment horizontal="center"/>
    </xf>
    <xf numFmtId="44" fontId="27" fillId="0" borderId="3" xfId="2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</cellXfs>
  <cellStyles count="5">
    <cellStyle name="Euro" xfId="4" xr:uid="{00000000-0005-0000-0000-000000000000}"/>
    <cellStyle name="Hyperlink" xfId="1" builtinId="8"/>
    <cellStyle name="Procent" xfId="3" builtinId="5"/>
    <cellStyle name="Standaard" xfId="0" builtinId="0"/>
    <cellStyle name="Valuta" xfId="2" builtinId="4"/>
  </cellStyles>
  <dxfs count="28">
    <dxf>
      <font>
        <color theme="0"/>
      </font>
      <fill>
        <patternFill>
          <bgColor rgb="FF8CC739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8CC739"/>
        </patternFill>
      </fill>
    </dxf>
    <dxf>
      <font>
        <color theme="0"/>
      </font>
      <fill>
        <patternFill>
          <bgColor rgb="FF8CC739"/>
        </patternFill>
      </fill>
    </dxf>
    <dxf>
      <font>
        <color theme="0"/>
      </font>
      <fill>
        <patternFill>
          <bgColor rgb="FF8CC739"/>
        </patternFill>
      </fill>
    </dxf>
    <dxf>
      <font>
        <color theme="0"/>
      </font>
      <fill>
        <patternFill>
          <bgColor rgb="FF8CC739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8CC739"/>
        </patternFill>
      </fill>
    </dxf>
    <dxf>
      <font>
        <color theme="0"/>
      </font>
      <fill>
        <patternFill>
          <bgColor rgb="FF8CC739"/>
        </patternFill>
      </fill>
    </dxf>
    <dxf>
      <font>
        <color theme="0"/>
      </font>
      <fill>
        <patternFill>
          <bgColor rgb="FF8CC739"/>
        </patternFill>
      </fill>
    </dxf>
    <dxf>
      <font>
        <color auto="1"/>
      </font>
      <fill>
        <patternFill>
          <bgColor rgb="FFF7BD8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rgb="FFF7BD8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auto="1"/>
      </font>
      <fill>
        <patternFill>
          <bgColor rgb="FFF7BD8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auto="1"/>
      </font>
      <fill>
        <patternFill>
          <bgColor rgb="FFF7BD8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auto="1"/>
      </font>
      <fill>
        <patternFill>
          <bgColor rgb="FFF7BD8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auto="1"/>
      </font>
      <fill>
        <patternFill>
          <bgColor rgb="FFF7BD8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rgb="FFF7BD8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rgb="FFF7BD8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rgb="FFF7BD8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auto="1"/>
      </font>
      <fill>
        <patternFill>
          <bgColor rgb="FFF7BD8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auto="1"/>
      </font>
      <fill>
        <patternFill>
          <bgColor rgb="FFF7BD8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auto="1"/>
      </font>
      <fill>
        <patternFill>
          <bgColor rgb="FFF7BD8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auto="1"/>
      </font>
      <fill>
        <patternFill>
          <bgColor rgb="FFF7BD8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</dxfs>
  <tableStyles count="0" defaultTableStyle="TableStyleMedium2" defaultPivotStyle="PivotStyleLight16"/>
  <colors>
    <mruColors>
      <color rgb="FF009FDD"/>
      <color rgb="FFB7EBFF"/>
      <color rgb="FF009FF0"/>
      <color rgb="FFF7BD8F"/>
      <color rgb="FFB0CC53"/>
      <color rgb="FFB7DB81"/>
      <color rgb="FFF89D74"/>
      <color rgb="FF00A0DC"/>
      <color rgb="FFF36523"/>
      <color rgb="FF8CC7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http://www.estafette-lezen.nl/Estafette.htm" TargetMode="External"/><Relationship Id="rId4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75</xdr:col>
      <xdr:colOff>28576</xdr:colOff>
      <xdr:row>0</xdr:row>
      <xdr:rowOff>0</xdr:rowOff>
    </xdr:from>
    <xdr:to>
      <xdr:col>90</xdr:col>
      <xdr:colOff>19051</xdr:colOff>
      <xdr:row>103</xdr:row>
      <xdr:rowOff>22035</xdr:rowOff>
    </xdr:to>
    <xdr:pic>
      <xdr:nvPicPr>
        <xdr:cNvPr id="10" name="Afbeelding 9" descr="C:\Users\edw\AppData\Local\Microsoft\Windows\INetCache\Content.Word\22_blauw_zwijsenlogo.jp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1" y="0"/>
          <a:ext cx="1790700" cy="759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57</xdr:col>
      <xdr:colOff>16804</xdr:colOff>
      <xdr:row>20</xdr:row>
      <xdr:rowOff>61633</xdr:rowOff>
    </xdr:from>
    <xdr:to>
      <xdr:col>71</xdr:col>
      <xdr:colOff>892</xdr:colOff>
      <xdr:row>22</xdr:row>
      <xdr:rowOff>584612</xdr:rowOff>
    </xdr:to>
    <xdr:pic>
      <xdr:nvPicPr>
        <xdr:cNvPr id="2" name="Afbeelding 2" descr="http://www.estafette-lezen.nl/upload/7b14c2ba-7e80-48c0-8f45-3dc4f9fea8a6_logo_site_esta_zonder_nw.png">
          <a:hlinkClick xmlns:r="http://schemas.openxmlformats.org/officeDocument/2006/relationships" r:id="rId1" tooltip="Het beste leesonderwijs met Estafette - lezen wordt weer leuk"/>
          <a:extLst>
            <a:ext uri="{FF2B5EF4-FFF2-40B4-BE49-F238E27FC236}">
              <a16:creationId xmlns:a16="http://schemas.microsoft.com/office/drawing/2014/main" id="{C6685D95-85C9-42A5-9ACA-D99880C28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1529" y="61633"/>
          <a:ext cx="2110068" cy="663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16804</xdr:colOff>
      <xdr:row>20</xdr:row>
      <xdr:rowOff>61633</xdr:rowOff>
    </xdr:from>
    <xdr:to>
      <xdr:col>71</xdr:col>
      <xdr:colOff>892</xdr:colOff>
      <xdr:row>22</xdr:row>
      <xdr:rowOff>584612</xdr:rowOff>
    </xdr:to>
    <xdr:pic>
      <xdr:nvPicPr>
        <xdr:cNvPr id="3" name="Afbeelding 2" descr="http://www.estafette-lezen.nl/upload/7b14c2ba-7e80-48c0-8f45-3dc4f9fea8a6_logo_site_esta_zonder_nw.png">
          <a:hlinkClick xmlns:r="http://schemas.openxmlformats.org/officeDocument/2006/relationships" r:id="rId1" tooltip="Het beste leesonderwijs met Estafette - lezen wordt weer leuk"/>
          <a:extLst>
            <a:ext uri="{FF2B5EF4-FFF2-40B4-BE49-F238E27FC236}">
              <a16:creationId xmlns:a16="http://schemas.microsoft.com/office/drawing/2014/main" id="{861FA9C7-8182-4605-A757-71DEB71E8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1529" y="61633"/>
          <a:ext cx="2110068" cy="663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26</xdr:col>
      <xdr:colOff>274544</xdr:colOff>
      <xdr:row>24</xdr:row>
      <xdr:rowOff>72836</xdr:rowOff>
    </xdr:from>
    <xdr:ext cx="324971" cy="323549"/>
    <xdr:pic>
      <xdr:nvPicPr>
        <xdr:cNvPr id="4" name="Afbeelding 3">
          <a:extLst>
            <a:ext uri="{FF2B5EF4-FFF2-40B4-BE49-F238E27FC236}">
              <a16:creationId xmlns:a16="http://schemas.microsoft.com/office/drawing/2014/main" id="{D269C563-358F-4243-9749-E2FDE3585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0094" y="958661"/>
          <a:ext cx="324971" cy="323549"/>
        </a:xfrm>
        <a:prstGeom prst="rect">
          <a:avLst/>
        </a:prstGeom>
      </xdr:spPr>
    </xdr:pic>
    <xdr:clientData fLocksWithSheet="0" fPrintsWithSheet="0"/>
  </xdr:oneCellAnchor>
  <xdr:twoCellAnchor editAs="oneCell">
    <xdr:from>
      <xdr:col>16384</xdr:col>
      <xdr:colOff>3667125</xdr:colOff>
      <xdr:row>20</xdr:row>
      <xdr:rowOff>57150</xdr:rowOff>
    </xdr:from>
    <xdr:to>
      <xdr:col>16384</xdr:col>
      <xdr:colOff>617220</xdr:colOff>
      <xdr:row>23</xdr:row>
      <xdr:rowOff>125730</xdr:rowOff>
    </xdr:to>
    <xdr:pic>
      <xdr:nvPicPr>
        <xdr:cNvPr id="5" name="Afbeelding 4" descr="C:\Users\edw\AppData\Local\Microsoft\Windows\INetCache\Content.Word\22_blauw_zwijsenlogo.jpg">
          <a:extLst>
            <a:ext uri="{FF2B5EF4-FFF2-40B4-BE49-F238E27FC236}">
              <a16:creationId xmlns:a16="http://schemas.microsoft.com/office/drawing/2014/main" id="{2756F828-2B32-4C9A-BB71-1DA216CC0DCC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6415825" y="57150"/>
          <a:ext cx="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75</xdr:col>
      <xdr:colOff>0</xdr:colOff>
      <xdr:row>0</xdr:row>
      <xdr:rowOff>0</xdr:rowOff>
    </xdr:from>
    <xdr:to>
      <xdr:col>78</xdr:col>
      <xdr:colOff>0</xdr:colOff>
      <xdr:row>23</xdr:row>
      <xdr:rowOff>64770</xdr:rowOff>
    </xdr:to>
    <xdr:pic>
      <xdr:nvPicPr>
        <xdr:cNvPr id="6" name="Afbeelding 5" descr="C:\Users\edw\AppData\Local\Microsoft\Windows\INetCache\Content.Word\22_blauw_zwijsenlogo.jpg">
          <a:extLst>
            <a:ext uri="{FF2B5EF4-FFF2-40B4-BE49-F238E27FC236}">
              <a16:creationId xmlns:a16="http://schemas.microsoft.com/office/drawing/2014/main" id="{8D424306-B27B-4092-BC1D-EFC35FD5BD04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9825" y="0"/>
          <a:ext cx="1828800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274544</xdr:colOff>
      <xdr:row>24</xdr:row>
      <xdr:rowOff>85725</xdr:rowOff>
    </xdr:from>
    <xdr:ext cx="312025" cy="310660"/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544" y="971550"/>
          <a:ext cx="312025" cy="310660"/>
        </a:xfrm>
        <a:prstGeom prst="rect">
          <a:avLst/>
        </a:prstGeom>
      </xdr:spPr>
    </xdr:pic>
    <xdr:clientData fLocksWithSheet="0" fPrintsWithSheet="0"/>
  </xdr:oneCellAnchor>
  <xdr:twoCellAnchor editAs="oneCell">
    <xdr:from>
      <xdr:col>75</xdr:col>
      <xdr:colOff>28574</xdr:colOff>
      <xdr:row>0</xdr:row>
      <xdr:rowOff>0</xdr:rowOff>
    </xdr:from>
    <xdr:to>
      <xdr:col>78</xdr:col>
      <xdr:colOff>0</xdr:colOff>
      <xdr:row>59</xdr:row>
      <xdr:rowOff>22670</xdr:rowOff>
    </xdr:to>
    <xdr:pic>
      <xdr:nvPicPr>
        <xdr:cNvPr id="6" name="Afbeelding 5" descr="C:\Users\edw\AppData\Local\Microsoft\Windows\INetCache\Content.Word\22_blauw_zwijsenlogo.jp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49" y="0"/>
          <a:ext cx="1800225" cy="7560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%20&amp;%20Sales/Sales/KlantContactCentrum/Begrotingen/Archief/Besteladvies%202018/Estafette%202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ellingen"/>
      <sheetName val="Methode"/>
      <sheetName val="Softwar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7:I32"/>
  <sheetViews>
    <sheetView topLeftCell="B1" workbookViewId="0">
      <selection activeCell="C28" sqref="C28"/>
    </sheetView>
  </sheetViews>
  <sheetFormatPr defaultRowHeight="11.4" x14ac:dyDescent="0.2"/>
  <cols>
    <col min="1" max="1" width="15.375" customWidth="1"/>
    <col min="4" max="4" width="9.75" bestFit="1" customWidth="1"/>
  </cols>
  <sheetData>
    <row r="7" spans="2:2" x14ac:dyDescent="0.2">
      <c r="B7" s="3"/>
    </row>
    <row r="20" spans="1:9" ht="12" x14ac:dyDescent="0.25">
      <c r="A20" s="2" t="s">
        <v>10</v>
      </c>
      <c r="D20" s="7"/>
      <c r="G20" t="s">
        <v>89</v>
      </c>
      <c r="H20" t="s">
        <v>90</v>
      </c>
      <c r="I20" t="s">
        <v>99</v>
      </c>
    </row>
    <row r="21" spans="1:9" x14ac:dyDescent="0.2">
      <c r="B21" t="s">
        <v>11</v>
      </c>
      <c r="C21" t="s">
        <v>12</v>
      </c>
      <c r="D21" s="8">
        <v>2018</v>
      </c>
      <c r="E21" t="s">
        <v>28</v>
      </c>
      <c r="F21" s="9">
        <v>0</v>
      </c>
      <c r="I21" s="9"/>
    </row>
    <row r="22" spans="1:9" x14ac:dyDescent="0.2">
      <c r="B22" t="s">
        <v>13</v>
      </c>
      <c r="C22" t="s">
        <v>16</v>
      </c>
      <c r="D22" s="8">
        <f>D21+1</f>
        <v>2019</v>
      </c>
      <c r="E22" t="s">
        <v>29</v>
      </c>
      <c r="F22" s="9">
        <v>0.01</v>
      </c>
      <c r="I22" s="9"/>
    </row>
    <row r="23" spans="1:9" x14ac:dyDescent="0.2">
      <c r="B23" t="s">
        <v>14</v>
      </c>
      <c r="C23" t="s">
        <v>17</v>
      </c>
      <c r="D23" s="8">
        <f t="shared" ref="D23:D25" si="0">D22+1</f>
        <v>2020</v>
      </c>
      <c r="E23" t="s">
        <v>30</v>
      </c>
      <c r="F23" s="9">
        <v>0.02</v>
      </c>
      <c r="I23" s="9"/>
    </row>
    <row r="24" spans="1:9" x14ac:dyDescent="0.2">
      <c r="B24" t="s">
        <v>15</v>
      </c>
      <c r="C24" t="s">
        <v>18</v>
      </c>
      <c r="D24" s="8">
        <f t="shared" si="0"/>
        <v>2021</v>
      </c>
      <c r="E24" t="s">
        <v>31</v>
      </c>
      <c r="F24" s="9">
        <v>0.03</v>
      </c>
      <c r="H24">
        <v>4</v>
      </c>
      <c r="I24" s="9">
        <v>0.15</v>
      </c>
    </row>
    <row r="25" spans="1:9" x14ac:dyDescent="0.2">
      <c r="C25" t="s">
        <v>108</v>
      </c>
      <c r="D25" s="8">
        <f t="shared" si="0"/>
        <v>2022</v>
      </c>
      <c r="E25" t="s">
        <v>32</v>
      </c>
      <c r="F25" s="9">
        <v>0.04</v>
      </c>
      <c r="I25" s="9"/>
    </row>
    <row r="26" spans="1:9" x14ac:dyDescent="0.2">
      <c r="C26" t="s">
        <v>111</v>
      </c>
      <c r="E26" t="s">
        <v>33</v>
      </c>
      <c r="F26" s="9">
        <v>0.05</v>
      </c>
      <c r="I26" s="9"/>
    </row>
    <row r="27" spans="1:9" x14ac:dyDescent="0.2">
      <c r="C27" t="s">
        <v>112</v>
      </c>
      <c r="E27" t="s">
        <v>34</v>
      </c>
      <c r="F27" s="9">
        <v>0.06</v>
      </c>
    </row>
    <row r="28" spans="1:9" x14ac:dyDescent="0.2">
      <c r="C28" t="s">
        <v>104</v>
      </c>
      <c r="E28" t="s">
        <v>35</v>
      </c>
    </row>
    <row r="29" spans="1:9" x14ac:dyDescent="0.2">
      <c r="E29" t="s">
        <v>36</v>
      </c>
    </row>
    <row r="30" spans="1:9" x14ac:dyDescent="0.2">
      <c r="E30" t="s">
        <v>37</v>
      </c>
    </row>
    <row r="31" spans="1:9" x14ac:dyDescent="0.2">
      <c r="E31" t="s">
        <v>38</v>
      </c>
    </row>
    <row r="32" spans="1:9" x14ac:dyDescent="0.2">
      <c r="E32" t="s">
        <v>39</v>
      </c>
    </row>
  </sheetData>
  <sheetProtection algorithmName="SHA-512" hashValue="yGEb4vRcwp8CwXTGKkGqdiX2e5dPCE8fgZyFz2H/o5Y09nWlE67KKlYiDweoTp3phd8llSFpVlS6pKre1EaRQA==" saltValue="qtp6lFnGjCuV/KrqEEkuug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EN577"/>
  <sheetViews>
    <sheetView showGridLines="0" showRowColHeaders="0" tabSelected="1" topLeftCell="AA1" zoomScaleNormal="100" zoomScaleSheetLayoutView="130" workbookViewId="0">
      <pane ySplit="103" topLeftCell="A203" activePane="bottomLeft" state="frozen"/>
      <selection activeCell="AV145" sqref="AV145:BC145"/>
      <selection pane="bottomLeft" activeCell="BH420" sqref="BH420:BM420"/>
    </sheetView>
  </sheetViews>
  <sheetFormatPr defaultColWidth="1.875" defaultRowHeight="11.4" x14ac:dyDescent="0.2"/>
  <cols>
    <col min="1" max="5" width="1.875" style="13" hidden="1" customWidth="1"/>
    <col min="6" max="6" width="2.25" style="13" hidden="1" customWidth="1"/>
    <col min="7" max="7" width="1.875" style="13" hidden="1" customWidth="1"/>
    <col min="8" max="8" width="13.25" style="13" hidden="1" customWidth="1"/>
    <col min="9" max="11" width="1.875" style="13" hidden="1" customWidth="1"/>
    <col min="12" max="12" width="4" style="13" hidden="1" customWidth="1"/>
    <col min="13" max="16" width="1.875" style="13" hidden="1" customWidth="1"/>
    <col min="17" max="17" width="3.375" style="13" hidden="1" customWidth="1"/>
    <col min="18" max="22" width="1.875" style="13" hidden="1" customWidth="1"/>
    <col min="23" max="23" width="6.125" style="13" hidden="1" customWidth="1"/>
    <col min="24" max="24" width="4.625" style="13" hidden="1" customWidth="1"/>
    <col min="25" max="25" width="1.875" style="13" hidden="1" customWidth="1"/>
    <col min="26" max="26" width="7.125" style="13" hidden="1" customWidth="1"/>
    <col min="27" max="27" width="6.125" style="13" customWidth="1"/>
    <col min="28" max="28" width="1.125" style="13" customWidth="1"/>
    <col min="29" max="29" width="3.75" style="13" customWidth="1"/>
    <col min="30" max="30" width="1.375" style="13" customWidth="1"/>
    <col min="31" max="31" width="12.875" style="13" customWidth="1"/>
    <col min="32" max="32" width="1.875" style="13" customWidth="1"/>
    <col min="33" max="34" width="1.875" style="13"/>
    <col min="35" max="35" width="1.875" style="13" customWidth="1"/>
    <col min="36" max="36" width="3" style="13" customWidth="1"/>
    <col min="37" max="40" width="1.875" style="13"/>
    <col min="41" max="41" width="20.375" style="13" customWidth="1"/>
    <col min="42" max="42" width="1.875" style="13"/>
    <col min="43" max="43" width="5.875" style="13" customWidth="1"/>
    <col min="44" max="46" width="1.875" style="13"/>
    <col min="47" max="47" width="3.125" style="13" customWidth="1"/>
    <col min="48" max="48" width="8.125" style="13" customWidth="1"/>
    <col min="49" max="57" width="1.875" style="13"/>
    <col min="58" max="58" width="7" style="13" bestFit="1" customWidth="1"/>
    <col min="59" max="89" width="1.875" style="13"/>
    <col min="90" max="90" width="1.125" style="13" customWidth="1"/>
    <col min="91" max="16384" width="1.875" style="13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7:143" hidden="1" x14ac:dyDescent="0.2"/>
    <row r="98" spans="27:143" hidden="1" x14ac:dyDescent="0.2"/>
    <row r="99" spans="27:143" hidden="1" x14ac:dyDescent="0.2"/>
    <row r="100" spans="27:143" hidden="1" x14ac:dyDescent="0.2"/>
    <row r="101" spans="27:143" ht="5.25" customHeight="1" x14ac:dyDescent="0.2">
      <c r="AJ101" s="14"/>
      <c r="AK101" s="14"/>
      <c r="AL101" s="14"/>
      <c r="AM101" s="14"/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  <c r="BI101" s="160"/>
      <c r="BJ101" s="160"/>
      <c r="BK101" s="160"/>
      <c r="BL101" s="160"/>
      <c r="BM101" s="160"/>
      <c r="BN101" s="160"/>
      <c r="BO101" s="160"/>
      <c r="BP101" s="160"/>
      <c r="BQ101" s="160"/>
      <c r="BR101" s="160"/>
      <c r="BS101" s="160"/>
      <c r="BX101" s="15"/>
      <c r="BY101" s="15"/>
      <c r="BZ101" s="15"/>
    </row>
    <row r="102" spans="27:143" ht="6" customHeight="1" x14ac:dyDescent="0.2"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0"/>
      <c r="BL102" s="160"/>
      <c r="BM102" s="160"/>
      <c r="BN102" s="160"/>
      <c r="BO102" s="160"/>
      <c r="BP102" s="160"/>
      <c r="BQ102" s="160"/>
      <c r="BR102" s="160"/>
      <c r="BS102" s="160"/>
      <c r="BX102" s="15"/>
      <c r="BY102" s="15"/>
      <c r="BZ102" s="15"/>
    </row>
    <row r="103" spans="27:143" ht="46.5" customHeight="1" thickBot="1" x14ac:dyDescent="0.25">
      <c r="AE103" s="16" t="str">
        <f>CONCATENATE("Bestelformulier ",Instellingen!B1)</f>
        <v xml:space="preserve">Bestelformulier </v>
      </c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X103" s="15"/>
      <c r="BY103" s="15"/>
      <c r="BZ103" s="15"/>
    </row>
    <row r="104" spans="27:143" x14ac:dyDescent="0.2">
      <c r="BX104" s="143"/>
      <c r="BY104" s="143"/>
      <c r="BZ104" s="143"/>
      <c r="CA104" s="143"/>
      <c r="CB104" s="143"/>
      <c r="CC104" s="143"/>
      <c r="CD104" s="143"/>
      <c r="CE104" s="143"/>
      <c r="CF104" s="143"/>
      <c r="CG104" s="143"/>
      <c r="CH104" s="143"/>
      <c r="CI104" s="143"/>
      <c r="CJ104" s="143"/>
      <c r="CK104" s="143"/>
      <c r="CL104" s="143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  <c r="DE104" s="90"/>
      <c r="DF104" s="90"/>
      <c r="DG104" s="90"/>
      <c r="DH104" s="90"/>
      <c r="DI104" s="90"/>
      <c r="DJ104" s="90"/>
      <c r="DK104" s="90"/>
      <c r="DL104" s="90"/>
      <c r="DM104" s="90"/>
      <c r="DN104" s="90"/>
      <c r="DO104" s="90"/>
      <c r="DP104" s="90"/>
      <c r="DQ104" s="90"/>
      <c r="DR104" s="90"/>
      <c r="DS104" s="90"/>
      <c r="DT104" s="90"/>
      <c r="DU104" s="90"/>
      <c r="DV104" s="90"/>
      <c r="DW104" s="90"/>
      <c r="DX104" s="90"/>
      <c r="DY104" s="90"/>
      <c r="DZ104" s="90"/>
      <c r="EA104" s="90"/>
      <c r="EB104" s="90"/>
      <c r="EC104" s="90"/>
      <c r="ED104" s="90"/>
      <c r="EE104" s="90"/>
      <c r="EF104" s="90"/>
      <c r="EG104" s="90"/>
      <c r="EH104" s="90"/>
      <c r="EI104" s="90"/>
      <c r="EJ104" s="90"/>
      <c r="EK104" s="90"/>
      <c r="EL104" s="90"/>
      <c r="EM104" s="90"/>
    </row>
    <row r="105" spans="27:143" ht="15.6" x14ac:dyDescent="0.3">
      <c r="AB105" s="18"/>
      <c r="AC105" s="19" t="s">
        <v>0</v>
      </c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4"/>
      <c r="AT105" s="174"/>
      <c r="AU105" s="174"/>
      <c r="AV105" s="20"/>
      <c r="BC105" s="19" t="s">
        <v>4</v>
      </c>
      <c r="BD105" s="174"/>
      <c r="BE105" s="174"/>
      <c r="BF105" s="174"/>
      <c r="BG105" s="174"/>
      <c r="BH105" s="174"/>
      <c r="BI105" s="174"/>
      <c r="BJ105" s="174"/>
      <c r="BK105" s="174"/>
      <c r="BL105" s="174"/>
      <c r="BM105" s="174"/>
      <c r="BN105" s="174"/>
      <c r="BO105" s="174"/>
      <c r="BP105" s="174"/>
      <c r="BQ105" s="174"/>
      <c r="BR105" s="174"/>
      <c r="BS105" s="174"/>
      <c r="BX105" s="143"/>
      <c r="BY105" s="143"/>
      <c r="BZ105" s="143"/>
      <c r="CA105" s="143"/>
      <c r="CB105" s="143"/>
      <c r="CC105" s="143"/>
      <c r="CD105" s="143"/>
      <c r="CE105" s="143"/>
      <c r="CF105" s="143"/>
      <c r="CG105" s="143"/>
      <c r="CH105" s="143"/>
      <c r="CI105" s="143"/>
      <c r="CJ105" s="143"/>
      <c r="CK105" s="143"/>
      <c r="CL105" s="143"/>
      <c r="CM105" s="90"/>
      <c r="CN105" s="90"/>
      <c r="CO105" s="90"/>
      <c r="CP105" s="90"/>
      <c r="CQ105" s="90"/>
      <c r="CR105" s="90"/>
      <c r="CS105" s="90"/>
      <c r="CT105" s="90"/>
      <c r="CU105" s="90"/>
      <c r="CV105" s="90"/>
      <c r="CW105" s="90"/>
      <c r="CX105" s="90"/>
      <c r="CY105" s="90"/>
      <c r="CZ105" s="90"/>
      <c r="DA105" s="90"/>
      <c r="DB105" s="90"/>
      <c r="DC105" s="90"/>
      <c r="DD105" s="90"/>
      <c r="DE105" s="90"/>
      <c r="DF105" s="90"/>
      <c r="DG105" s="90"/>
      <c r="DH105" s="90"/>
      <c r="DI105" s="90"/>
      <c r="DJ105" s="90"/>
      <c r="DK105" s="90"/>
      <c r="DL105" s="90"/>
      <c r="DM105" s="90"/>
      <c r="DN105" s="90"/>
      <c r="DO105" s="90"/>
      <c r="DP105" s="90"/>
      <c r="DQ105" s="90"/>
      <c r="DR105" s="90"/>
      <c r="DS105" s="90"/>
      <c r="DT105" s="90"/>
      <c r="DU105" s="90"/>
      <c r="DV105" s="90"/>
      <c r="DW105" s="90"/>
      <c r="DX105" s="90"/>
      <c r="DY105" s="90"/>
      <c r="DZ105" s="90"/>
      <c r="EA105" s="90"/>
      <c r="EB105" s="90"/>
      <c r="EC105" s="90"/>
      <c r="ED105" s="90"/>
      <c r="EE105" s="90"/>
      <c r="EF105" s="90"/>
      <c r="EG105" s="90"/>
      <c r="EH105" s="90"/>
      <c r="EI105" s="90"/>
      <c r="EJ105" s="90"/>
      <c r="EK105" s="90"/>
      <c r="EL105" s="90"/>
      <c r="EM105" s="90"/>
    </row>
    <row r="106" spans="27:143" ht="15.6" x14ac:dyDescent="0.3">
      <c r="AB106" s="18"/>
      <c r="AC106" s="19" t="s">
        <v>1</v>
      </c>
      <c r="AE106" s="174"/>
      <c r="AF106" s="174"/>
      <c r="AG106" s="174"/>
      <c r="AH106" s="174"/>
      <c r="AI106" s="174"/>
      <c r="AJ106" s="174"/>
      <c r="AK106" s="174"/>
      <c r="AL106" s="174"/>
      <c r="AM106" s="174"/>
      <c r="AN106" s="174"/>
      <c r="AO106" s="174"/>
      <c r="AP106" s="174"/>
      <c r="AQ106" s="174"/>
      <c r="AR106" s="174"/>
      <c r="AS106" s="174"/>
      <c r="AT106" s="174"/>
      <c r="AU106" s="174"/>
      <c r="AV106" s="20"/>
      <c r="BC106" s="19" t="s">
        <v>5</v>
      </c>
      <c r="BD106" s="174"/>
      <c r="BE106" s="174"/>
      <c r="BF106" s="174"/>
      <c r="BG106" s="174"/>
      <c r="BH106" s="174"/>
      <c r="BI106" s="174"/>
      <c r="BJ106" s="174"/>
      <c r="BK106" s="174"/>
      <c r="BL106" s="174"/>
      <c r="BM106" s="174"/>
      <c r="BN106" s="174"/>
      <c r="BO106" s="174"/>
      <c r="BP106" s="174"/>
      <c r="BQ106" s="174"/>
      <c r="BR106" s="174"/>
      <c r="BS106" s="174"/>
      <c r="BX106" s="143"/>
      <c r="BY106" s="143"/>
      <c r="BZ106" s="143"/>
      <c r="CA106" s="143"/>
      <c r="CB106" s="143"/>
      <c r="CC106" s="143"/>
      <c r="CD106" s="143"/>
      <c r="CE106" s="143"/>
      <c r="CF106" s="143"/>
      <c r="CG106" s="143"/>
      <c r="CH106" s="143"/>
      <c r="CI106" s="143"/>
      <c r="CJ106" s="143"/>
      <c r="CK106" s="143"/>
      <c r="CL106" s="143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90"/>
      <c r="DE106" s="90"/>
      <c r="DF106" s="90"/>
      <c r="DG106" s="90"/>
      <c r="DH106" s="90"/>
      <c r="DI106" s="90"/>
      <c r="DJ106" s="90"/>
      <c r="DK106" s="90"/>
      <c r="DL106" s="90"/>
      <c r="DM106" s="90"/>
      <c r="DN106" s="90"/>
      <c r="DO106" s="90"/>
      <c r="DP106" s="90"/>
      <c r="DQ106" s="90"/>
      <c r="DR106" s="90"/>
      <c r="DS106" s="90"/>
      <c r="DT106" s="90"/>
      <c r="DU106" s="90"/>
      <c r="DV106" s="90"/>
      <c r="DW106" s="90"/>
      <c r="DX106" s="90"/>
      <c r="DY106" s="90"/>
      <c r="DZ106" s="90"/>
      <c r="EA106" s="90"/>
      <c r="EB106" s="90"/>
      <c r="EC106" s="90"/>
      <c r="ED106" s="90"/>
      <c r="EE106" s="90"/>
      <c r="EF106" s="90"/>
      <c r="EG106" s="90"/>
      <c r="EH106" s="90"/>
      <c r="EI106" s="90"/>
      <c r="EJ106" s="90"/>
      <c r="EK106" s="90"/>
      <c r="EL106" s="90"/>
      <c r="EM106" s="90"/>
    </row>
    <row r="107" spans="27:143" ht="15.6" x14ac:dyDescent="0.3">
      <c r="AB107" s="18"/>
      <c r="AC107" s="19" t="s">
        <v>2</v>
      </c>
      <c r="AE107" s="190"/>
      <c r="AF107" s="190"/>
      <c r="AG107" s="190"/>
      <c r="AH107" s="190"/>
      <c r="AI107" s="190"/>
      <c r="AJ107" s="21"/>
      <c r="AK107" s="21"/>
      <c r="AL107" s="19" t="s">
        <v>3</v>
      </c>
      <c r="AM107" s="189"/>
      <c r="AN107" s="189"/>
      <c r="AO107" s="189"/>
      <c r="AP107" s="189"/>
      <c r="AQ107" s="189"/>
      <c r="AR107" s="189"/>
      <c r="AS107" s="189"/>
      <c r="AT107" s="189"/>
      <c r="AU107" s="189"/>
      <c r="AV107" s="22"/>
      <c r="BC107" s="19" t="s">
        <v>6</v>
      </c>
      <c r="BD107" s="174"/>
      <c r="BE107" s="174"/>
      <c r="BF107" s="174"/>
      <c r="BG107" s="174"/>
      <c r="BX107" s="143"/>
      <c r="BY107" s="143"/>
      <c r="BZ107" s="143"/>
      <c r="CA107" s="143"/>
      <c r="CB107" s="143"/>
      <c r="CC107" s="143"/>
      <c r="CD107" s="143"/>
      <c r="CE107" s="143"/>
      <c r="CF107" s="143"/>
      <c r="CG107" s="143"/>
      <c r="CH107" s="143"/>
      <c r="CI107" s="143"/>
      <c r="CJ107" s="143"/>
      <c r="CK107" s="143"/>
      <c r="CL107" s="143"/>
      <c r="CM107" s="90"/>
      <c r="CN107" s="90"/>
      <c r="CO107" s="90"/>
      <c r="CP107" s="90"/>
      <c r="CQ107" s="90"/>
      <c r="CR107" s="90"/>
      <c r="CS107" s="90"/>
      <c r="CT107" s="90"/>
      <c r="CU107" s="90"/>
      <c r="CV107" s="90"/>
      <c r="CW107" s="90"/>
      <c r="CX107" s="90"/>
      <c r="CY107" s="90"/>
      <c r="CZ107" s="90"/>
      <c r="DA107" s="90"/>
      <c r="DB107" s="90"/>
      <c r="DC107" s="90"/>
      <c r="DD107" s="90"/>
      <c r="DE107" s="90"/>
      <c r="DF107" s="90"/>
      <c r="DG107" s="90"/>
      <c r="DH107" s="90"/>
      <c r="DI107" s="90"/>
      <c r="DJ107" s="90"/>
      <c r="DK107" s="90"/>
      <c r="DL107" s="90"/>
      <c r="DM107" s="90"/>
      <c r="DN107" s="90"/>
      <c r="DO107" s="90"/>
      <c r="DP107" s="90"/>
      <c r="DQ107" s="90"/>
      <c r="DR107" s="90"/>
      <c r="DS107" s="90"/>
      <c r="DT107" s="90"/>
      <c r="DU107" s="90"/>
      <c r="DV107" s="90"/>
      <c r="DW107" s="90"/>
      <c r="DX107" s="90"/>
      <c r="DY107" s="90"/>
      <c r="DZ107" s="90"/>
      <c r="EA107" s="90"/>
      <c r="EB107" s="90"/>
      <c r="EC107" s="90"/>
      <c r="ED107" s="90"/>
      <c r="EE107" s="90"/>
      <c r="EF107" s="90"/>
      <c r="EG107" s="90"/>
      <c r="EH107" s="90"/>
      <c r="EI107" s="90"/>
      <c r="EJ107" s="90"/>
      <c r="EK107" s="90"/>
      <c r="EL107" s="90"/>
      <c r="EM107" s="90"/>
    </row>
    <row r="108" spans="27:143" ht="15.6" x14ac:dyDescent="0.3">
      <c r="AB108" s="18"/>
      <c r="AC108" s="19" t="s">
        <v>8</v>
      </c>
      <c r="AE108" s="174"/>
      <c r="AF108" s="174"/>
      <c r="AG108" s="174"/>
      <c r="AH108" s="174"/>
      <c r="AI108" s="174"/>
      <c r="AJ108" s="174"/>
      <c r="AK108" s="174"/>
      <c r="AL108" s="174"/>
      <c r="AM108" s="21"/>
      <c r="AN108" s="21"/>
      <c r="AO108" s="21"/>
      <c r="AP108" s="21"/>
      <c r="AQ108" s="21"/>
      <c r="AR108" s="21"/>
      <c r="AS108" s="21"/>
      <c r="AT108" s="21"/>
      <c r="BC108" s="19" t="s">
        <v>7</v>
      </c>
      <c r="BD108" s="175"/>
      <c r="BE108" s="174"/>
      <c r="BF108" s="174"/>
      <c r="BG108" s="174"/>
      <c r="BH108" s="174"/>
      <c r="BI108" s="174"/>
      <c r="BJ108" s="174"/>
      <c r="BK108" s="174"/>
      <c r="BL108" s="174"/>
      <c r="BM108" s="174"/>
      <c r="BN108" s="174"/>
      <c r="BO108" s="174"/>
      <c r="BP108" s="174"/>
      <c r="BQ108" s="174"/>
      <c r="BR108" s="174"/>
      <c r="BS108" s="174"/>
      <c r="BX108" s="143"/>
      <c r="BY108" s="143"/>
      <c r="BZ108" s="143"/>
      <c r="CA108" s="143"/>
      <c r="CB108" s="143"/>
      <c r="CC108" s="143"/>
      <c r="CD108" s="143"/>
      <c r="CE108" s="143"/>
      <c r="CF108" s="143"/>
      <c r="CG108" s="143"/>
      <c r="CH108" s="143"/>
      <c r="CI108" s="143"/>
      <c r="CJ108" s="143"/>
      <c r="CK108" s="143"/>
      <c r="CL108" s="143"/>
      <c r="CM108" s="90"/>
      <c r="CN108" s="90"/>
      <c r="CO108" s="90"/>
      <c r="CP108" s="90"/>
      <c r="CQ108" s="90"/>
      <c r="CR108" s="90"/>
      <c r="CS108" s="90"/>
      <c r="CT108" s="90"/>
      <c r="CU108" s="90"/>
      <c r="CV108" s="90"/>
      <c r="CW108" s="90"/>
      <c r="CX108" s="90"/>
      <c r="CY108" s="90"/>
      <c r="CZ108" s="90"/>
      <c r="DA108" s="90"/>
      <c r="DB108" s="90"/>
      <c r="DC108" s="90"/>
      <c r="DD108" s="90"/>
      <c r="DE108" s="90"/>
      <c r="DF108" s="90"/>
      <c r="DG108" s="90"/>
      <c r="DH108" s="90"/>
      <c r="DI108" s="90"/>
      <c r="DJ108" s="90"/>
      <c r="DK108" s="90"/>
      <c r="DL108" s="90"/>
      <c r="DM108" s="90"/>
      <c r="DN108" s="90"/>
      <c r="DO108" s="90"/>
      <c r="DP108" s="90"/>
      <c r="DQ108" s="90"/>
      <c r="DR108" s="90"/>
      <c r="DS108" s="90"/>
      <c r="DT108" s="90"/>
      <c r="DU108" s="90"/>
      <c r="DV108" s="90"/>
      <c r="DW108" s="90"/>
      <c r="DX108" s="90"/>
      <c r="DY108" s="90"/>
      <c r="DZ108" s="90"/>
      <c r="EA108" s="90"/>
      <c r="EB108" s="90"/>
      <c r="EC108" s="90"/>
      <c r="ED108" s="90"/>
      <c r="EE108" s="90"/>
      <c r="EF108" s="90"/>
      <c r="EG108" s="90"/>
      <c r="EH108" s="90"/>
      <c r="EI108" s="90"/>
      <c r="EJ108" s="90"/>
      <c r="EK108" s="90"/>
      <c r="EL108" s="90"/>
      <c r="EM108" s="90"/>
    </row>
    <row r="109" spans="27:143" x14ac:dyDescent="0.2">
      <c r="BX109" s="143"/>
      <c r="BY109" s="143"/>
      <c r="BZ109" s="143"/>
      <c r="CA109" s="143"/>
      <c r="CB109" s="143"/>
      <c r="CC109" s="143"/>
      <c r="CD109" s="143"/>
      <c r="CE109" s="143"/>
      <c r="CF109" s="143"/>
      <c r="CG109" s="143"/>
      <c r="CH109" s="143"/>
      <c r="CI109" s="143"/>
      <c r="CJ109" s="143"/>
      <c r="CK109" s="143"/>
      <c r="CL109" s="143"/>
      <c r="CM109" s="90"/>
      <c r="CN109" s="90"/>
      <c r="CO109" s="90"/>
      <c r="CP109" s="90"/>
      <c r="CQ109" s="90"/>
      <c r="CR109" s="90"/>
      <c r="CS109" s="90"/>
      <c r="CT109" s="90"/>
      <c r="CU109" s="90"/>
      <c r="CV109" s="90"/>
      <c r="CW109" s="90"/>
      <c r="CX109" s="90"/>
      <c r="CY109" s="90"/>
      <c r="CZ109" s="90"/>
      <c r="DA109" s="90"/>
      <c r="DB109" s="90"/>
      <c r="DC109" s="90"/>
      <c r="DD109" s="90"/>
      <c r="DE109" s="90"/>
      <c r="DF109" s="90"/>
      <c r="DG109" s="90"/>
      <c r="DH109" s="90"/>
      <c r="DI109" s="90"/>
      <c r="DJ109" s="90"/>
      <c r="DK109" s="90"/>
      <c r="DL109" s="90"/>
      <c r="DM109" s="90"/>
      <c r="DN109" s="90"/>
      <c r="DO109" s="90"/>
      <c r="DP109" s="90"/>
      <c r="DQ109" s="90"/>
      <c r="DR109" s="90"/>
      <c r="DS109" s="90"/>
      <c r="DT109" s="90"/>
      <c r="DU109" s="90"/>
      <c r="DV109" s="90"/>
      <c r="DW109" s="90"/>
      <c r="DX109" s="90"/>
      <c r="DY109" s="90"/>
      <c r="DZ109" s="90"/>
      <c r="EA109" s="90"/>
      <c r="EB109" s="90"/>
      <c r="EC109" s="90"/>
      <c r="ED109" s="90"/>
      <c r="EE109" s="90"/>
      <c r="EF109" s="90"/>
      <c r="EG109" s="90"/>
      <c r="EH109" s="90"/>
      <c r="EI109" s="90"/>
      <c r="EJ109" s="90"/>
      <c r="EK109" s="90"/>
      <c r="EL109" s="90"/>
      <c r="EM109" s="90"/>
    </row>
    <row r="110" spans="27:143" ht="15.6" x14ac:dyDescent="0.3">
      <c r="AA110" s="160"/>
      <c r="AB110" s="160"/>
      <c r="AC110" s="160"/>
      <c r="AE110" s="25" t="s">
        <v>64</v>
      </c>
      <c r="BC110" s="19" t="s">
        <v>9</v>
      </c>
      <c r="BD110" s="174"/>
      <c r="BE110" s="174"/>
      <c r="BF110" s="174"/>
      <c r="BG110" s="174"/>
      <c r="BH110" s="174"/>
      <c r="BI110" s="174"/>
      <c r="BJ110" s="174"/>
      <c r="BK110" s="174"/>
      <c r="BL110" s="174"/>
      <c r="BM110" s="174"/>
      <c r="BN110" s="174"/>
      <c r="BO110" s="174"/>
      <c r="BP110" s="174"/>
      <c r="BQ110" s="174"/>
      <c r="BR110" s="174"/>
      <c r="BS110" s="174"/>
      <c r="BX110" s="143"/>
      <c r="BY110" s="143"/>
      <c r="BZ110" s="143"/>
      <c r="CA110" s="143"/>
      <c r="CB110" s="143"/>
      <c r="CC110" s="143"/>
      <c r="CD110" s="143"/>
      <c r="CE110" s="143"/>
      <c r="CF110" s="143"/>
      <c r="CG110" s="143"/>
      <c r="CH110" s="143"/>
      <c r="CI110" s="143"/>
      <c r="CJ110" s="143"/>
      <c r="CK110" s="143"/>
      <c r="CL110" s="143"/>
      <c r="CM110" s="90"/>
      <c r="CN110" s="90"/>
      <c r="CO110" s="90"/>
      <c r="CP110" s="90"/>
      <c r="CQ110" s="90"/>
      <c r="CR110" s="90"/>
      <c r="CS110" s="90"/>
      <c r="CT110" s="90"/>
      <c r="CU110" s="90"/>
      <c r="CV110" s="90"/>
      <c r="CW110" s="90"/>
      <c r="CX110" s="90"/>
      <c r="CY110" s="90"/>
      <c r="CZ110" s="90"/>
      <c r="DA110" s="90"/>
      <c r="DB110" s="90"/>
      <c r="DC110" s="90"/>
      <c r="DD110" s="90"/>
      <c r="DE110" s="90"/>
      <c r="DF110" s="90"/>
      <c r="DG110" s="90"/>
      <c r="DH110" s="90"/>
      <c r="DI110" s="90"/>
      <c r="DJ110" s="90"/>
      <c r="DK110" s="90"/>
      <c r="DL110" s="90"/>
      <c r="DM110" s="90"/>
      <c r="DN110" s="90"/>
      <c r="DO110" s="90"/>
      <c r="DP110" s="90"/>
      <c r="DQ110" s="90"/>
      <c r="DR110" s="90"/>
      <c r="DS110" s="90"/>
      <c r="DT110" s="90"/>
      <c r="DU110" s="90"/>
      <c r="DV110" s="90"/>
      <c r="DW110" s="90"/>
      <c r="DX110" s="90"/>
      <c r="DY110" s="90"/>
      <c r="DZ110" s="90"/>
      <c r="EA110" s="90"/>
      <c r="EB110" s="90"/>
      <c r="EC110" s="90"/>
      <c r="ED110" s="90"/>
      <c r="EE110" s="90"/>
      <c r="EF110" s="90"/>
      <c r="EG110" s="90"/>
      <c r="EH110" s="90"/>
      <c r="EI110" s="90"/>
      <c r="EJ110" s="90"/>
      <c r="EK110" s="90"/>
      <c r="EL110" s="90"/>
      <c r="EM110" s="90"/>
    </row>
    <row r="111" spans="27:143" ht="13.8" x14ac:dyDescent="0.3">
      <c r="AA111" s="160"/>
      <c r="AB111" s="160"/>
      <c r="AC111" s="160"/>
      <c r="AE111" s="25" t="s">
        <v>63</v>
      </c>
      <c r="BX111" s="143"/>
      <c r="BY111" s="143"/>
      <c r="BZ111" s="143"/>
      <c r="CA111" s="143"/>
      <c r="CB111" s="143"/>
      <c r="CC111" s="143"/>
      <c r="CD111" s="143"/>
      <c r="CE111" s="143"/>
      <c r="CF111" s="143"/>
      <c r="CG111" s="143"/>
      <c r="CH111" s="143"/>
      <c r="CI111" s="143"/>
      <c r="CJ111" s="143"/>
      <c r="CK111" s="143"/>
      <c r="CL111" s="143"/>
      <c r="CM111" s="90"/>
      <c r="CN111" s="90"/>
      <c r="CO111" s="90"/>
      <c r="CP111" s="90"/>
      <c r="CQ111" s="90"/>
      <c r="CR111" s="90"/>
      <c r="CS111" s="90"/>
      <c r="CT111" s="90"/>
      <c r="CU111" s="90"/>
      <c r="CV111" s="90"/>
      <c r="CW111" s="90"/>
      <c r="CX111" s="90"/>
      <c r="CY111" s="90"/>
      <c r="CZ111" s="90"/>
      <c r="DA111" s="90"/>
      <c r="DB111" s="90"/>
      <c r="DC111" s="90"/>
      <c r="DD111" s="90"/>
      <c r="DE111" s="90"/>
      <c r="DF111" s="90"/>
      <c r="DG111" s="90"/>
      <c r="DH111" s="90"/>
      <c r="DI111" s="90"/>
      <c r="DJ111" s="90"/>
      <c r="DK111" s="90"/>
      <c r="DL111" s="90"/>
      <c r="DM111" s="90"/>
      <c r="DN111" s="90"/>
      <c r="DO111" s="90"/>
      <c r="DP111" s="90"/>
      <c r="DQ111" s="90"/>
      <c r="DR111" s="90"/>
      <c r="DS111" s="90"/>
      <c r="DT111" s="90"/>
      <c r="DU111" s="90"/>
      <c r="DV111" s="90"/>
      <c r="DW111" s="90"/>
      <c r="DX111" s="90"/>
      <c r="DY111" s="90"/>
      <c r="DZ111" s="90"/>
      <c r="EA111" s="90"/>
      <c r="EB111" s="90"/>
      <c r="EC111" s="90"/>
      <c r="ED111" s="90"/>
      <c r="EE111" s="90"/>
      <c r="EF111" s="90"/>
      <c r="EG111" s="90"/>
      <c r="EH111" s="90"/>
      <c r="EI111" s="90"/>
      <c r="EJ111" s="90"/>
      <c r="EK111" s="90"/>
      <c r="EL111" s="90"/>
      <c r="EM111" s="90"/>
    </row>
    <row r="112" spans="27:143" ht="24" hidden="1" customHeight="1" x14ac:dyDescent="0.2">
      <c r="AA112" s="160"/>
      <c r="AB112" s="160"/>
      <c r="AC112" s="160"/>
      <c r="BX112" s="143"/>
      <c r="BY112" s="143"/>
      <c r="BZ112" s="143"/>
      <c r="CA112" s="143"/>
      <c r="CB112" s="143"/>
      <c r="CC112" s="143"/>
      <c r="CD112" s="143"/>
      <c r="CE112" s="143"/>
      <c r="CF112" s="143"/>
      <c r="CG112" s="143"/>
      <c r="CH112" s="143"/>
      <c r="CI112" s="143"/>
      <c r="CJ112" s="143"/>
      <c r="CK112" s="143"/>
      <c r="CL112" s="143"/>
      <c r="CM112" s="90"/>
      <c r="CN112" s="90"/>
      <c r="CO112" s="90"/>
      <c r="CP112" s="90"/>
      <c r="CQ112" s="90"/>
      <c r="CR112" s="90"/>
      <c r="CS112" s="90"/>
      <c r="CT112" s="90"/>
      <c r="CU112" s="90"/>
      <c r="CV112" s="90"/>
      <c r="CW112" s="90"/>
      <c r="CX112" s="90"/>
      <c r="CY112" s="90"/>
      <c r="CZ112" s="90"/>
      <c r="DA112" s="90"/>
      <c r="DB112" s="90"/>
      <c r="DC112" s="90"/>
      <c r="DD112" s="90"/>
      <c r="DE112" s="90"/>
      <c r="DF112" s="90"/>
      <c r="DG112" s="90"/>
      <c r="DH112" s="90"/>
      <c r="DI112" s="90"/>
      <c r="DJ112" s="90"/>
      <c r="DK112" s="90"/>
      <c r="DL112" s="90"/>
      <c r="DM112" s="90"/>
      <c r="DN112" s="90"/>
      <c r="DO112" s="90"/>
      <c r="DP112" s="90"/>
      <c r="DQ112" s="90"/>
      <c r="DR112" s="90"/>
      <c r="DS112" s="90"/>
      <c r="DT112" s="90"/>
      <c r="DU112" s="90"/>
      <c r="DV112" s="90"/>
      <c r="DW112" s="90"/>
      <c r="DX112" s="90"/>
      <c r="DY112" s="90"/>
      <c r="DZ112" s="90"/>
      <c r="EA112" s="90"/>
      <c r="EB112" s="90"/>
      <c r="EC112" s="90"/>
      <c r="ED112" s="90"/>
      <c r="EE112" s="90"/>
      <c r="EF112" s="90"/>
      <c r="EG112" s="90"/>
      <c r="EH112" s="90"/>
      <c r="EI112" s="90"/>
      <c r="EJ112" s="90"/>
      <c r="EK112" s="90"/>
      <c r="EL112" s="90"/>
      <c r="EM112" s="90"/>
    </row>
    <row r="113" spans="13:143" ht="15.6" hidden="1" x14ac:dyDescent="0.3">
      <c r="N113" s="13">
        <v>0</v>
      </c>
      <c r="O113" s="13">
        <v>1</v>
      </c>
      <c r="P113" s="13">
        <v>2</v>
      </c>
      <c r="Q113" s="13">
        <v>3</v>
      </c>
      <c r="R113" s="13">
        <v>4</v>
      </c>
      <c r="S113" s="13">
        <v>5</v>
      </c>
      <c r="T113" s="13">
        <v>6</v>
      </c>
      <c r="U113" s="13">
        <v>7</v>
      </c>
      <c r="V113" s="13">
        <v>8</v>
      </c>
      <c r="W113" s="13" t="s">
        <v>40</v>
      </c>
      <c r="X113" s="13">
        <f>IF(OR(AN115="",AM116="",AN119=""),0,1)</f>
        <v>0</v>
      </c>
      <c r="AE113" s="61"/>
      <c r="AF113" s="62"/>
      <c r="AG113" s="62"/>
      <c r="AH113" s="62"/>
      <c r="AI113" s="62"/>
      <c r="AJ113" s="62"/>
      <c r="AK113" s="62"/>
      <c r="AL113" s="62"/>
      <c r="AM113" s="62"/>
      <c r="AN113" s="170" t="s">
        <v>62</v>
      </c>
      <c r="AO113" s="170"/>
      <c r="AP113" s="170"/>
      <c r="AQ113" s="170"/>
      <c r="AR113" s="169" t="s">
        <v>78</v>
      </c>
      <c r="AS113" s="169"/>
      <c r="AT113" s="169"/>
      <c r="AU113" s="169"/>
      <c r="AV113" s="170"/>
      <c r="AW113" s="170"/>
      <c r="AX113" s="170"/>
      <c r="AY113" s="170"/>
      <c r="AZ113" s="170"/>
      <c r="BA113" s="170"/>
      <c r="BB113" s="170"/>
      <c r="BC113" s="170"/>
      <c r="BD113" s="170"/>
      <c r="BE113" s="170"/>
      <c r="BF113" s="170"/>
      <c r="BG113" s="170"/>
      <c r="BH113" s="170"/>
      <c r="BI113" s="170"/>
      <c r="BJ113" s="170"/>
      <c r="BK113" s="170"/>
      <c r="BL113" s="170"/>
      <c r="BM113" s="170"/>
      <c r="BN113" s="170"/>
      <c r="BO113" s="170"/>
      <c r="BP113" s="170"/>
      <c r="BQ113" s="170"/>
      <c r="BR113" s="170"/>
      <c r="BS113" s="170"/>
      <c r="BX113" s="143"/>
      <c r="BY113" s="143"/>
      <c r="BZ113" s="143"/>
      <c r="CA113" s="143"/>
      <c r="CB113" s="143"/>
      <c r="CC113" s="143"/>
      <c r="CD113" s="143"/>
      <c r="CE113" s="143"/>
      <c r="CF113" s="143"/>
      <c r="CG113" s="143"/>
      <c r="CH113" s="143"/>
      <c r="CI113" s="143"/>
      <c r="CJ113" s="143"/>
      <c r="CK113" s="143"/>
      <c r="CL113" s="143"/>
      <c r="CM113" s="90"/>
      <c r="CN113" s="90"/>
      <c r="CO113" s="90"/>
      <c r="CP113" s="90"/>
      <c r="CQ113" s="90"/>
      <c r="CR113" s="90"/>
      <c r="CS113" s="90"/>
      <c r="CT113" s="90"/>
      <c r="CU113" s="90"/>
      <c r="CV113" s="90"/>
      <c r="CW113" s="90"/>
      <c r="CX113" s="90"/>
      <c r="CY113" s="90"/>
      <c r="CZ113" s="90"/>
      <c r="DA113" s="90"/>
      <c r="DB113" s="90"/>
      <c r="DC113" s="90"/>
      <c r="DD113" s="90"/>
      <c r="DE113" s="90"/>
      <c r="DF113" s="90"/>
      <c r="DG113" s="90"/>
      <c r="DH113" s="90"/>
      <c r="DI113" s="90"/>
      <c r="DJ113" s="90"/>
      <c r="DK113" s="90"/>
      <c r="DL113" s="90"/>
      <c r="DM113" s="90"/>
      <c r="DN113" s="90"/>
      <c r="DO113" s="90"/>
      <c r="DP113" s="90"/>
      <c r="DQ113" s="90"/>
      <c r="DR113" s="90"/>
      <c r="DS113" s="90"/>
      <c r="DT113" s="90"/>
      <c r="DU113" s="90"/>
      <c r="DV113" s="90"/>
      <c r="DW113" s="90"/>
      <c r="DX113" s="90"/>
      <c r="DY113" s="90"/>
      <c r="DZ113" s="90"/>
      <c r="EA113" s="90"/>
      <c r="EB113" s="90"/>
      <c r="EC113" s="90"/>
      <c r="ED113" s="90"/>
      <c r="EE113" s="90"/>
      <c r="EF113" s="90"/>
      <c r="EG113" s="90"/>
      <c r="EH113" s="90"/>
      <c r="EI113" s="90"/>
      <c r="EJ113" s="90"/>
      <c r="EK113" s="90"/>
      <c r="EL113" s="90"/>
      <c r="EM113" s="90"/>
    </row>
    <row r="114" spans="13:143" hidden="1" x14ac:dyDescent="0.2"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X114" s="143"/>
      <c r="BY114" s="143"/>
      <c r="BZ114" s="143"/>
      <c r="CA114" s="143"/>
      <c r="CB114" s="143"/>
      <c r="CC114" s="143"/>
      <c r="CD114" s="143"/>
      <c r="CE114" s="143"/>
      <c r="CF114" s="143"/>
      <c r="CG114" s="143"/>
      <c r="CH114" s="143"/>
      <c r="CI114" s="143"/>
      <c r="CJ114" s="143"/>
      <c r="CK114" s="143"/>
      <c r="CL114" s="143"/>
      <c r="CM114" s="90"/>
      <c r="CN114" s="90"/>
      <c r="CO114" s="90"/>
      <c r="CP114" s="90"/>
      <c r="CQ114" s="90"/>
      <c r="CR114" s="90"/>
      <c r="CS114" s="90"/>
      <c r="CT114" s="90"/>
      <c r="CU114" s="90"/>
      <c r="CV114" s="90"/>
      <c r="CW114" s="90"/>
      <c r="CX114" s="90"/>
      <c r="CY114" s="90"/>
      <c r="CZ114" s="90"/>
      <c r="DA114" s="90"/>
      <c r="DB114" s="90"/>
      <c r="DC114" s="90"/>
      <c r="DD114" s="90"/>
      <c r="DE114" s="90"/>
      <c r="DF114" s="90"/>
      <c r="DG114" s="90"/>
      <c r="DH114" s="90"/>
      <c r="DI114" s="90"/>
      <c r="DJ114" s="90"/>
      <c r="DK114" s="90"/>
      <c r="DL114" s="90"/>
      <c r="DM114" s="90"/>
      <c r="DN114" s="90"/>
      <c r="DO114" s="90"/>
      <c r="DP114" s="90"/>
      <c r="DQ114" s="90"/>
      <c r="DR114" s="90"/>
      <c r="DS114" s="90"/>
      <c r="DT114" s="90"/>
      <c r="DU114" s="90"/>
      <c r="DV114" s="90"/>
      <c r="DW114" s="90"/>
      <c r="DX114" s="90"/>
      <c r="DY114" s="90"/>
      <c r="DZ114" s="90"/>
      <c r="EA114" s="90"/>
      <c r="EB114" s="90"/>
      <c r="EC114" s="90"/>
      <c r="ED114" s="90"/>
      <c r="EE114" s="90"/>
      <c r="EF114" s="90"/>
      <c r="EG114" s="90"/>
      <c r="EH114" s="90"/>
      <c r="EI114" s="90"/>
      <c r="EJ114" s="90"/>
      <c r="EK114" s="90"/>
      <c r="EL114" s="90"/>
      <c r="EM114" s="90"/>
    </row>
    <row r="115" spans="13:143" ht="18.75" hidden="1" customHeight="1" x14ac:dyDescent="0.3">
      <c r="AE115" s="25"/>
      <c r="AF115" s="25"/>
      <c r="AG115" s="25"/>
      <c r="AH115" s="25"/>
      <c r="AI115" s="25"/>
      <c r="AJ115" s="25"/>
      <c r="AK115" s="14"/>
      <c r="AL115" s="14"/>
      <c r="AM115" s="14"/>
      <c r="AN115" s="14"/>
      <c r="AO115" s="14"/>
      <c r="AP115" s="14"/>
      <c r="AQ115" s="14"/>
      <c r="AR115" s="160"/>
      <c r="AS115" s="160"/>
      <c r="AT115" s="160"/>
      <c r="AU115" s="160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X115" s="143"/>
      <c r="BY115" s="143"/>
      <c r="BZ115" s="143"/>
      <c r="CA115" s="143"/>
      <c r="CB115" s="143"/>
      <c r="CC115" s="143"/>
      <c r="CD115" s="143"/>
      <c r="CE115" s="143"/>
      <c r="CF115" s="143"/>
      <c r="CG115" s="143"/>
      <c r="CH115" s="143"/>
      <c r="CI115" s="143"/>
      <c r="CJ115" s="143"/>
      <c r="CK115" s="143"/>
      <c r="CL115" s="143"/>
      <c r="CM115" s="90"/>
      <c r="CN115" s="90"/>
      <c r="CO115" s="90"/>
      <c r="CP115" s="90"/>
      <c r="CQ115" s="90"/>
      <c r="CR115" s="90"/>
      <c r="CS115" s="90"/>
      <c r="CT115" s="90"/>
      <c r="CU115" s="90"/>
      <c r="CV115" s="90"/>
      <c r="CW115" s="90"/>
      <c r="CX115" s="90"/>
      <c r="CY115" s="90"/>
      <c r="CZ115" s="90"/>
      <c r="DA115" s="90"/>
      <c r="DB115" s="90"/>
      <c r="DC115" s="90"/>
      <c r="DD115" s="90"/>
      <c r="DE115" s="90"/>
      <c r="DF115" s="90"/>
      <c r="DG115" s="90"/>
      <c r="DH115" s="90"/>
      <c r="DI115" s="90"/>
      <c r="DJ115" s="90"/>
      <c r="DK115" s="90"/>
      <c r="DL115" s="90"/>
      <c r="DM115" s="90"/>
      <c r="DN115" s="90"/>
      <c r="DO115" s="90"/>
      <c r="DP115" s="90"/>
      <c r="DQ115" s="90"/>
      <c r="DR115" s="90"/>
      <c r="DS115" s="90"/>
      <c r="DT115" s="90"/>
      <c r="DU115" s="90"/>
      <c r="DV115" s="90"/>
      <c r="DW115" s="90"/>
      <c r="DX115" s="90"/>
      <c r="DY115" s="90"/>
      <c r="DZ115" s="90"/>
      <c r="EA115" s="90"/>
      <c r="EB115" s="90"/>
      <c r="EC115" s="90"/>
      <c r="ED115" s="90"/>
      <c r="EE115" s="90"/>
      <c r="EF115" s="90"/>
      <c r="EG115" s="90"/>
      <c r="EH115" s="90"/>
      <c r="EI115" s="90"/>
      <c r="EJ115" s="90"/>
      <c r="EK115" s="90"/>
      <c r="EL115" s="90"/>
      <c r="EM115" s="90"/>
    </row>
    <row r="116" spans="13:143" ht="15.6" hidden="1" x14ac:dyDescent="0.2">
      <c r="Q116" s="13">
        <f>AR116</f>
        <v>0</v>
      </c>
      <c r="AE116" s="26" t="s">
        <v>100</v>
      </c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183"/>
      <c r="AS116" s="183"/>
      <c r="AT116" s="183"/>
      <c r="AU116" s="183"/>
      <c r="AV116" s="164"/>
      <c r="AW116" s="164"/>
      <c r="AX116" s="164"/>
      <c r="AY116" s="164"/>
      <c r="AZ116" s="164"/>
      <c r="BA116" s="164"/>
      <c r="BB116" s="164"/>
      <c r="BC116" s="164"/>
      <c r="BD116" s="164"/>
      <c r="BE116" s="164"/>
      <c r="BF116" s="164"/>
      <c r="BG116" s="164"/>
      <c r="BH116" s="164"/>
      <c r="BI116" s="164"/>
      <c r="BJ116" s="164"/>
      <c r="BK116" s="164"/>
      <c r="BL116" s="164"/>
      <c r="BM116" s="164"/>
      <c r="BN116" s="164"/>
      <c r="BO116" s="164"/>
      <c r="BP116" s="164"/>
      <c r="BQ116" s="164"/>
      <c r="BR116" s="164"/>
      <c r="BS116" s="164"/>
      <c r="BX116" s="143"/>
      <c r="BY116" s="143"/>
      <c r="BZ116" s="143"/>
      <c r="CA116" s="143"/>
      <c r="CB116" s="143"/>
      <c r="CC116" s="143"/>
      <c r="CD116" s="143"/>
      <c r="CE116" s="143"/>
      <c r="CF116" s="143"/>
      <c r="CG116" s="143"/>
      <c r="CH116" s="143"/>
      <c r="CI116" s="143"/>
      <c r="CJ116" s="143"/>
      <c r="CK116" s="143"/>
      <c r="CL116" s="143"/>
      <c r="CM116" s="90"/>
      <c r="CN116" s="90"/>
      <c r="CO116" s="90"/>
      <c r="CP116" s="90"/>
      <c r="CQ116" s="90"/>
      <c r="CR116" s="90"/>
      <c r="CS116" s="90"/>
      <c r="CT116" s="90"/>
      <c r="CU116" s="90"/>
      <c r="CV116" s="90"/>
      <c r="CW116" s="90"/>
      <c r="CX116" s="90"/>
      <c r="CY116" s="90"/>
      <c r="CZ116" s="90"/>
      <c r="DA116" s="90"/>
      <c r="DB116" s="90"/>
      <c r="DC116" s="90"/>
      <c r="DD116" s="90"/>
      <c r="DE116" s="90"/>
      <c r="DF116" s="90"/>
      <c r="DG116" s="90"/>
      <c r="DH116" s="90"/>
      <c r="DI116" s="90"/>
      <c r="DJ116" s="90"/>
      <c r="DK116" s="90"/>
      <c r="DL116" s="90"/>
      <c r="DM116" s="90"/>
      <c r="DN116" s="90"/>
      <c r="DO116" s="90"/>
      <c r="DP116" s="90"/>
      <c r="DQ116" s="90"/>
      <c r="DR116" s="90"/>
      <c r="DS116" s="90"/>
      <c r="DT116" s="90"/>
      <c r="DU116" s="90"/>
      <c r="DV116" s="90"/>
      <c r="DW116" s="90"/>
      <c r="DX116" s="90"/>
      <c r="DY116" s="90"/>
      <c r="DZ116" s="90"/>
      <c r="EA116" s="90"/>
      <c r="EB116" s="90"/>
      <c r="EC116" s="90"/>
      <c r="ED116" s="90"/>
      <c r="EE116" s="90"/>
      <c r="EF116" s="90"/>
      <c r="EG116" s="90"/>
      <c r="EH116" s="90"/>
      <c r="EI116" s="90"/>
      <c r="EJ116" s="90"/>
      <c r="EK116" s="90"/>
      <c r="EL116" s="90"/>
      <c r="EM116" s="90"/>
    </row>
    <row r="117" spans="13:143" ht="15.6" hidden="1" x14ac:dyDescent="0.2">
      <c r="Q117" s="13">
        <f t="shared" ref="Q117:Q119" si="0">AR117</f>
        <v>0</v>
      </c>
      <c r="AA117" s="160"/>
      <c r="AB117" s="160"/>
      <c r="AC117" s="160"/>
      <c r="AE117" s="78" t="s">
        <v>106</v>
      </c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185"/>
      <c r="AS117" s="185"/>
      <c r="AT117" s="185"/>
      <c r="AU117" s="185"/>
      <c r="AV117" s="164"/>
      <c r="AW117" s="164"/>
      <c r="AX117" s="164"/>
      <c r="AY117" s="164"/>
      <c r="AZ117" s="164"/>
      <c r="BA117" s="164"/>
      <c r="BB117" s="164"/>
      <c r="BC117" s="164"/>
      <c r="BD117" s="164"/>
      <c r="BE117" s="164"/>
      <c r="BF117" s="164"/>
      <c r="BG117" s="164"/>
      <c r="BH117" s="164"/>
      <c r="BI117" s="164"/>
      <c r="BJ117" s="164"/>
      <c r="BK117" s="164"/>
      <c r="BL117" s="164"/>
      <c r="BM117" s="164"/>
      <c r="BN117" s="164"/>
      <c r="BO117" s="164"/>
      <c r="BP117" s="164"/>
      <c r="BQ117" s="164"/>
      <c r="BR117" s="164"/>
      <c r="BS117" s="164"/>
      <c r="BX117" s="143"/>
      <c r="BY117" s="143"/>
      <c r="BZ117" s="143"/>
      <c r="CA117" s="143"/>
      <c r="CB117" s="143"/>
      <c r="CC117" s="143"/>
      <c r="CD117" s="143"/>
      <c r="CE117" s="143"/>
      <c r="CF117" s="143"/>
      <c r="CG117" s="143"/>
      <c r="CH117" s="143"/>
      <c r="CI117" s="143"/>
      <c r="CJ117" s="143"/>
      <c r="CK117" s="143"/>
      <c r="CL117" s="143"/>
      <c r="CM117" s="90"/>
      <c r="CN117" s="90"/>
      <c r="CO117" s="90"/>
      <c r="CP117" s="90"/>
      <c r="CQ117" s="90"/>
      <c r="CR117" s="90"/>
      <c r="CS117" s="90"/>
      <c r="CT117" s="90"/>
      <c r="CU117" s="90"/>
      <c r="CV117" s="90"/>
      <c r="CW117" s="90"/>
      <c r="CX117" s="90"/>
      <c r="CY117" s="90"/>
      <c r="CZ117" s="90"/>
      <c r="DA117" s="90"/>
      <c r="DB117" s="90"/>
      <c r="DC117" s="90"/>
      <c r="DD117" s="90"/>
      <c r="DE117" s="90"/>
      <c r="DF117" s="90"/>
      <c r="DG117" s="90"/>
      <c r="DH117" s="90"/>
      <c r="DI117" s="90"/>
      <c r="DJ117" s="90"/>
      <c r="DK117" s="90"/>
      <c r="DL117" s="90"/>
      <c r="DM117" s="90"/>
      <c r="DN117" s="90"/>
      <c r="DO117" s="90"/>
      <c r="DP117" s="90"/>
      <c r="DQ117" s="90"/>
      <c r="DR117" s="90"/>
      <c r="DS117" s="90"/>
      <c r="DT117" s="90"/>
      <c r="DU117" s="90"/>
      <c r="DV117" s="90"/>
      <c r="DW117" s="90"/>
      <c r="DX117" s="90"/>
      <c r="DY117" s="90"/>
      <c r="DZ117" s="90"/>
      <c r="EA117" s="90"/>
      <c r="EB117" s="90"/>
      <c r="EC117" s="90"/>
      <c r="ED117" s="90"/>
      <c r="EE117" s="90"/>
      <c r="EF117" s="90"/>
      <c r="EG117" s="90"/>
      <c r="EH117" s="90"/>
      <c r="EI117" s="90"/>
      <c r="EJ117" s="90"/>
      <c r="EK117" s="90"/>
      <c r="EL117" s="90"/>
      <c r="EM117" s="90"/>
    </row>
    <row r="118" spans="13:143" ht="15.6" hidden="1" x14ac:dyDescent="0.2">
      <c r="Q118" s="13">
        <f t="shared" si="0"/>
        <v>0</v>
      </c>
      <c r="AA118" s="160"/>
      <c r="AB118" s="160"/>
      <c r="AC118" s="160"/>
      <c r="AE118" s="78" t="s">
        <v>107</v>
      </c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186"/>
      <c r="AS118" s="186"/>
      <c r="AT118" s="186"/>
      <c r="AU118" s="186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X118" s="143"/>
      <c r="BY118" s="143"/>
      <c r="BZ118" s="143"/>
      <c r="CA118" s="143"/>
      <c r="CB118" s="143"/>
      <c r="CC118" s="143"/>
      <c r="CD118" s="143"/>
      <c r="CE118" s="143"/>
      <c r="CF118" s="143"/>
      <c r="CG118" s="143"/>
      <c r="CH118" s="143"/>
      <c r="CI118" s="143"/>
      <c r="CJ118" s="143"/>
      <c r="CK118" s="143"/>
      <c r="CL118" s="143"/>
      <c r="CM118" s="90"/>
      <c r="CN118" s="90"/>
      <c r="CO118" s="90"/>
      <c r="CP118" s="90"/>
      <c r="CQ118" s="90"/>
      <c r="CR118" s="90"/>
      <c r="CS118" s="90"/>
      <c r="CT118" s="90"/>
      <c r="CU118" s="90"/>
      <c r="CV118" s="90"/>
      <c r="CW118" s="90"/>
      <c r="CX118" s="90"/>
      <c r="CY118" s="90"/>
      <c r="CZ118" s="90"/>
      <c r="DA118" s="90"/>
      <c r="DB118" s="90"/>
      <c r="DC118" s="90"/>
      <c r="DD118" s="90"/>
      <c r="DE118" s="90"/>
      <c r="DF118" s="90"/>
      <c r="DG118" s="90"/>
      <c r="DH118" s="90"/>
      <c r="DI118" s="90"/>
      <c r="DJ118" s="90"/>
      <c r="DK118" s="90"/>
      <c r="DL118" s="90"/>
      <c r="DM118" s="90"/>
      <c r="DN118" s="90"/>
      <c r="DO118" s="90"/>
      <c r="DP118" s="90"/>
      <c r="DQ118" s="90"/>
      <c r="DR118" s="90"/>
      <c r="DS118" s="90"/>
      <c r="DT118" s="90"/>
      <c r="DU118" s="90"/>
      <c r="DV118" s="90"/>
      <c r="DW118" s="90"/>
      <c r="DX118" s="90"/>
      <c r="DY118" s="90"/>
      <c r="DZ118" s="90"/>
      <c r="EA118" s="90"/>
      <c r="EB118" s="90"/>
      <c r="EC118" s="90"/>
      <c r="ED118" s="90"/>
      <c r="EE118" s="90"/>
      <c r="EF118" s="90"/>
      <c r="EG118" s="90"/>
      <c r="EH118" s="90"/>
      <c r="EI118" s="90"/>
      <c r="EJ118" s="90"/>
      <c r="EK118" s="90"/>
      <c r="EL118" s="90"/>
      <c r="EM118" s="90"/>
    </row>
    <row r="119" spans="13:143" ht="16.2" hidden="1" thickBot="1" x14ac:dyDescent="0.25">
      <c r="O119" s="13">
        <f>AN119</f>
        <v>0</v>
      </c>
      <c r="P119" s="13">
        <f>AO119</f>
        <v>0</v>
      </c>
      <c r="Q119" s="13">
        <f t="shared" si="0"/>
        <v>0</v>
      </c>
      <c r="R119" s="13">
        <f>AZ119</f>
        <v>0</v>
      </c>
      <c r="S119" s="13">
        <f>BD119</f>
        <v>0</v>
      </c>
      <c r="T119" s="13">
        <f>BH119</f>
        <v>0</v>
      </c>
      <c r="U119" s="13">
        <f>BL119</f>
        <v>0</v>
      </c>
      <c r="V119" s="13">
        <f>BP119</f>
        <v>0</v>
      </c>
      <c r="AA119" s="160"/>
      <c r="AB119" s="160"/>
      <c r="AC119" s="160"/>
      <c r="AE119" s="26" t="s">
        <v>101</v>
      </c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184">
        <f>SUM(AR117:AU118)</f>
        <v>0</v>
      </c>
      <c r="AS119" s="184"/>
      <c r="AT119" s="184"/>
      <c r="AU119" s="184"/>
      <c r="AV119" s="161"/>
      <c r="AW119" s="161"/>
      <c r="AX119" s="161"/>
      <c r="AY119" s="161"/>
      <c r="AZ119" s="161"/>
      <c r="BA119" s="161"/>
      <c r="BB119" s="161"/>
      <c r="BC119" s="161"/>
      <c r="BD119" s="161"/>
      <c r="BE119" s="161"/>
      <c r="BF119" s="161"/>
      <c r="BG119" s="161"/>
      <c r="BH119" s="161"/>
      <c r="BI119" s="161"/>
      <c r="BJ119" s="161"/>
      <c r="BK119" s="161"/>
      <c r="BL119" s="161"/>
      <c r="BM119" s="161"/>
      <c r="BN119" s="161"/>
      <c r="BO119" s="161"/>
      <c r="BP119" s="161"/>
      <c r="BQ119" s="161"/>
      <c r="BR119" s="161"/>
      <c r="BS119" s="161"/>
      <c r="BX119" s="143"/>
      <c r="BY119" s="143"/>
      <c r="BZ119" s="143"/>
      <c r="CA119" s="143"/>
      <c r="CB119" s="143"/>
      <c r="CC119" s="143"/>
      <c r="CD119" s="143"/>
      <c r="CE119" s="143"/>
      <c r="CF119" s="143"/>
      <c r="CG119" s="143"/>
      <c r="CH119" s="143"/>
      <c r="CI119" s="143"/>
      <c r="CJ119" s="143"/>
      <c r="CK119" s="143"/>
      <c r="CL119" s="143"/>
      <c r="CM119" s="90"/>
      <c r="CN119" s="90"/>
      <c r="CO119" s="90"/>
      <c r="CP119" s="90"/>
      <c r="CQ119" s="90"/>
      <c r="CR119" s="90"/>
      <c r="CS119" s="90"/>
      <c r="CT119" s="90"/>
      <c r="CU119" s="90"/>
      <c r="CV119" s="90"/>
      <c r="CW119" s="90"/>
      <c r="CX119" s="90"/>
      <c r="CY119" s="90"/>
      <c r="CZ119" s="90"/>
      <c r="DA119" s="90"/>
      <c r="DB119" s="90"/>
      <c r="DC119" s="90"/>
      <c r="DD119" s="90"/>
      <c r="DE119" s="90"/>
      <c r="DF119" s="90"/>
      <c r="DG119" s="90"/>
      <c r="DH119" s="90"/>
      <c r="DI119" s="90"/>
      <c r="DJ119" s="90"/>
      <c r="DK119" s="90"/>
      <c r="DL119" s="90"/>
      <c r="DM119" s="90"/>
      <c r="DN119" s="90"/>
      <c r="DO119" s="90"/>
      <c r="DP119" s="90"/>
      <c r="DQ119" s="90"/>
      <c r="DR119" s="90"/>
      <c r="DS119" s="90"/>
      <c r="DT119" s="90"/>
      <c r="DU119" s="90"/>
      <c r="DV119" s="90"/>
      <c r="DW119" s="90"/>
      <c r="DX119" s="90"/>
      <c r="DY119" s="90"/>
      <c r="DZ119" s="90"/>
      <c r="EA119" s="90"/>
      <c r="EB119" s="90"/>
      <c r="EC119" s="90"/>
      <c r="ED119" s="90"/>
      <c r="EE119" s="90"/>
      <c r="EF119" s="90"/>
      <c r="EG119" s="90"/>
      <c r="EH119" s="90"/>
      <c r="EI119" s="90"/>
      <c r="EJ119" s="90"/>
      <c r="EK119" s="90"/>
      <c r="EL119" s="90"/>
      <c r="EM119" s="90"/>
    </row>
    <row r="120" spans="13:143" ht="15.6" x14ac:dyDescent="0.2">
      <c r="AA120" s="87"/>
      <c r="AB120" s="87"/>
      <c r="AC120" s="8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8"/>
      <c r="AS120" s="138"/>
      <c r="AT120" s="138"/>
      <c r="AU120" s="13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X120" s="143"/>
      <c r="BY120" s="143"/>
      <c r="BZ120" s="143"/>
      <c r="CA120" s="143"/>
      <c r="CB120" s="143"/>
      <c r="CC120" s="143"/>
      <c r="CD120" s="143"/>
      <c r="CE120" s="143"/>
      <c r="CF120" s="143"/>
      <c r="CG120" s="143"/>
      <c r="CH120" s="143"/>
      <c r="CI120" s="143"/>
      <c r="CJ120" s="143"/>
      <c r="CK120" s="143"/>
      <c r="CL120" s="143"/>
      <c r="CM120" s="90"/>
      <c r="CN120" s="90"/>
      <c r="CO120" s="90"/>
      <c r="CP120" s="90"/>
      <c r="CQ120" s="90"/>
      <c r="CR120" s="90"/>
      <c r="CS120" s="90"/>
      <c r="CT120" s="90"/>
      <c r="CU120" s="90"/>
      <c r="CV120" s="90"/>
      <c r="CW120" s="90"/>
      <c r="CX120" s="90"/>
      <c r="CY120" s="90"/>
      <c r="CZ120" s="90"/>
      <c r="DA120" s="90"/>
      <c r="DB120" s="90"/>
      <c r="DC120" s="90"/>
      <c r="DD120" s="90"/>
      <c r="DE120" s="90"/>
      <c r="DF120" s="90"/>
      <c r="DG120" s="90"/>
      <c r="DH120" s="90"/>
      <c r="DI120" s="90"/>
      <c r="DJ120" s="90"/>
      <c r="DK120" s="90"/>
      <c r="DL120" s="90"/>
      <c r="DM120" s="90"/>
      <c r="DN120" s="90"/>
      <c r="DO120" s="90"/>
      <c r="DP120" s="90"/>
      <c r="DQ120" s="90"/>
      <c r="DR120" s="90"/>
      <c r="DS120" s="90"/>
      <c r="DT120" s="90"/>
      <c r="DU120" s="90"/>
      <c r="DV120" s="90"/>
      <c r="DW120" s="90"/>
      <c r="DX120" s="90"/>
      <c r="DY120" s="90"/>
      <c r="DZ120" s="90"/>
      <c r="EA120" s="90"/>
      <c r="EB120" s="90"/>
      <c r="EC120" s="90"/>
      <c r="ED120" s="90"/>
      <c r="EE120" s="90"/>
      <c r="EF120" s="90"/>
      <c r="EG120" s="90"/>
      <c r="EH120" s="90"/>
      <c r="EI120" s="90"/>
      <c r="EJ120" s="90"/>
      <c r="EK120" s="90"/>
      <c r="EL120" s="90"/>
      <c r="EM120" s="90"/>
    </row>
    <row r="121" spans="13:143" ht="16.2" thickBot="1" x14ac:dyDescent="0.25">
      <c r="AA121" s="87"/>
      <c r="AB121" s="87"/>
      <c r="AC121" s="8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9"/>
      <c r="AS121" s="139"/>
      <c r="AT121" s="139"/>
      <c r="AU121" s="139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X121" s="143"/>
      <c r="BY121" s="143"/>
      <c r="BZ121" s="143"/>
      <c r="CA121" s="143"/>
      <c r="CB121" s="143"/>
      <c r="CC121" s="143"/>
      <c r="CD121" s="143"/>
      <c r="CE121" s="143"/>
      <c r="CF121" s="143"/>
      <c r="CG121" s="143"/>
      <c r="CH121" s="143"/>
      <c r="CI121" s="143"/>
      <c r="CJ121" s="143"/>
      <c r="CK121" s="143"/>
      <c r="CL121" s="143"/>
      <c r="CM121" s="90"/>
      <c r="CN121" s="90"/>
      <c r="CO121" s="90"/>
      <c r="CP121" s="90"/>
      <c r="CQ121" s="90"/>
      <c r="CR121" s="90"/>
      <c r="CS121" s="90"/>
      <c r="CT121" s="90"/>
      <c r="CU121" s="90"/>
      <c r="CV121" s="90"/>
      <c r="CW121" s="90"/>
      <c r="CX121" s="90"/>
      <c r="CY121" s="90"/>
      <c r="CZ121" s="90"/>
      <c r="DA121" s="90"/>
      <c r="DB121" s="90"/>
      <c r="DC121" s="90"/>
      <c r="DD121" s="90"/>
      <c r="DE121" s="90"/>
      <c r="DF121" s="90"/>
      <c r="DG121" s="90"/>
      <c r="DH121" s="90"/>
      <c r="DI121" s="90"/>
      <c r="DJ121" s="90"/>
      <c r="DK121" s="90"/>
      <c r="DL121" s="90"/>
      <c r="DM121" s="90"/>
      <c r="DN121" s="90"/>
      <c r="DO121" s="90"/>
      <c r="DP121" s="90"/>
      <c r="DQ121" s="90"/>
      <c r="DR121" s="90"/>
      <c r="DS121" s="90"/>
      <c r="DT121" s="90"/>
      <c r="DU121" s="90"/>
      <c r="DV121" s="90"/>
      <c r="DW121" s="90"/>
      <c r="DX121" s="90"/>
      <c r="DY121" s="90"/>
      <c r="DZ121" s="90"/>
      <c r="EA121" s="90"/>
      <c r="EB121" s="90"/>
      <c r="EC121" s="90"/>
      <c r="ED121" s="90"/>
      <c r="EE121" s="90"/>
      <c r="EF121" s="90"/>
      <c r="EG121" s="90"/>
      <c r="EH121" s="90"/>
      <c r="EI121" s="90"/>
      <c r="EJ121" s="90"/>
      <c r="EK121" s="90"/>
      <c r="EL121" s="90"/>
      <c r="EM121" s="90"/>
    </row>
    <row r="122" spans="13:143" ht="16.2" thickBot="1" x14ac:dyDescent="0.25">
      <c r="W122" s="13">
        <f>AR122</f>
        <v>300</v>
      </c>
      <c r="AE122" s="192" t="s">
        <v>19</v>
      </c>
      <c r="AF122" s="192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  <c r="AR122" s="191">
        <v>300</v>
      </c>
      <c r="AS122" s="191"/>
      <c r="AT122" s="191"/>
      <c r="AU122" s="191"/>
      <c r="AV122" s="81" t="s">
        <v>44</v>
      </c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X122" s="143"/>
      <c r="BY122" s="143"/>
      <c r="BZ122" s="143"/>
      <c r="CA122" s="143"/>
      <c r="CB122" s="143"/>
      <c r="CC122" s="143"/>
      <c r="CD122" s="143"/>
      <c r="CE122" s="143"/>
      <c r="CF122" s="143"/>
      <c r="CG122" s="143"/>
      <c r="CH122" s="143"/>
      <c r="CI122" s="143"/>
      <c r="CJ122" s="143"/>
      <c r="CK122" s="143"/>
      <c r="CL122" s="143"/>
      <c r="CM122" s="90"/>
      <c r="CN122" s="90"/>
      <c r="CO122" s="90"/>
      <c r="CP122" s="90"/>
      <c r="CQ122" s="90"/>
      <c r="CR122" s="90"/>
      <c r="CS122" s="90"/>
      <c r="CT122" s="90"/>
      <c r="CU122" s="90"/>
      <c r="CV122" s="90"/>
      <c r="CW122" s="90"/>
      <c r="CX122" s="90"/>
      <c r="CY122" s="90"/>
      <c r="CZ122" s="90"/>
      <c r="DA122" s="90"/>
      <c r="DB122" s="90"/>
      <c r="DC122" s="90"/>
      <c r="DD122" s="90"/>
      <c r="DE122" s="90"/>
      <c r="DF122" s="90"/>
      <c r="DG122" s="90"/>
      <c r="DH122" s="90"/>
      <c r="DI122" s="90"/>
      <c r="DJ122" s="90"/>
      <c r="DK122" s="90"/>
      <c r="DL122" s="90"/>
      <c r="DM122" s="90"/>
      <c r="DN122" s="90"/>
      <c r="DO122" s="90"/>
      <c r="DP122" s="90"/>
      <c r="DQ122" s="90"/>
      <c r="DR122" s="90"/>
      <c r="DS122" s="90"/>
      <c r="DT122" s="90"/>
      <c r="DU122" s="90"/>
      <c r="DV122" s="90"/>
      <c r="DW122" s="90"/>
      <c r="DX122" s="90"/>
      <c r="DY122" s="90"/>
      <c r="DZ122" s="90"/>
      <c r="EA122" s="90"/>
      <c r="EB122" s="90"/>
      <c r="EC122" s="90"/>
      <c r="ED122" s="90"/>
      <c r="EE122" s="90"/>
      <c r="EF122" s="90"/>
      <c r="EG122" s="90"/>
      <c r="EH122" s="90"/>
      <c r="EI122" s="90"/>
      <c r="EJ122" s="90"/>
      <c r="EK122" s="90"/>
      <c r="EL122" s="90"/>
      <c r="EM122" s="90"/>
    </row>
    <row r="123" spans="13:143" x14ac:dyDescent="0.2">
      <c r="M123" s="13" t="s">
        <v>73</v>
      </c>
      <c r="N123" s="13">
        <v>1</v>
      </c>
      <c r="O123" s="13">
        <f t="shared" ref="O123:V123" si="1">IF(SUM(O116:O119)&gt;0,1,0)</f>
        <v>0</v>
      </c>
      <c r="P123" s="13">
        <f t="shared" si="1"/>
        <v>0</v>
      </c>
      <c r="Q123" s="13">
        <f t="shared" si="1"/>
        <v>0</v>
      </c>
      <c r="R123" s="13">
        <f t="shared" si="1"/>
        <v>0</v>
      </c>
      <c r="S123" s="13">
        <f t="shared" si="1"/>
        <v>0</v>
      </c>
      <c r="T123" s="13">
        <f t="shared" si="1"/>
        <v>0</v>
      </c>
      <c r="U123" s="13">
        <f t="shared" si="1"/>
        <v>0</v>
      </c>
      <c r="V123" s="13">
        <f t="shared" si="1"/>
        <v>0</v>
      </c>
      <c r="AA123" s="14"/>
      <c r="AB123" s="14"/>
      <c r="AC123" s="14"/>
      <c r="BX123" s="143"/>
      <c r="BY123" s="143"/>
      <c r="BZ123" s="143"/>
      <c r="CA123" s="143"/>
      <c r="CB123" s="143"/>
      <c r="CC123" s="143"/>
      <c r="CD123" s="143"/>
      <c r="CE123" s="143"/>
      <c r="CF123" s="143"/>
      <c r="CG123" s="143"/>
      <c r="CH123" s="143"/>
      <c r="CI123" s="143"/>
      <c r="CJ123" s="143"/>
      <c r="CK123" s="143"/>
      <c r="CL123" s="143"/>
      <c r="CM123" s="90"/>
      <c r="CN123" s="90"/>
      <c r="CO123" s="90"/>
      <c r="CP123" s="90"/>
      <c r="CQ123" s="90"/>
      <c r="CR123" s="90"/>
      <c r="CS123" s="90"/>
      <c r="CT123" s="90"/>
      <c r="CU123" s="90"/>
      <c r="CV123" s="90"/>
      <c r="CW123" s="90"/>
      <c r="CX123" s="90"/>
      <c r="CY123" s="90"/>
      <c r="CZ123" s="90"/>
      <c r="DA123" s="90"/>
      <c r="DB123" s="90"/>
      <c r="DC123" s="90"/>
      <c r="DD123" s="90"/>
      <c r="DE123" s="90"/>
      <c r="DF123" s="90"/>
      <c r="DG123" s="90"/>
      <c r="DH123" s="90"/>
      <c r="DI123" s="90"/>
      <c r="DJ123" s="90"/>
      <c r="DK123" s="90"/>
      <c r="DL123" s="90"/>
      <c r="DM123" s="90"/>
      <c r="DN123" s="90"/>
      <c r="DO123" s="90"/>
      <c r="DP123" s="90"/>
      <c r="DQ123" s="90"/>
      <c r="DR123" s="90"/>
      <c r="DS123" s="90"/>
      <c r="DT123" s="90"/>
      <c r="DU123" s="90"/>
      <c r="DV123" s="90"/>
      <c r="DW123" s="90"/>
      <c r="DX123" s="90"/>
      <c r="DY123" s="90"/>
      <c r="DZ123" s="90"/>
      <c r="EA123" s="90"/>
      <c r="EB123" s="90"/>
      <c r="EC123" s="90"/>
      <c r="ED123" s="90"/>
      <c r="EE123" s="90"/>
      <c r="EF123" s="90"/>
      <c r="EG123" s="90"/>
      <c r="EH123" s="90"/>
      <c r="EI123" s="90"/>
      <c r="EJ123" s="90"/>
      <c r="EK123" s="90"/>
      <c r="EL123" s="90"/>
      <c r="EM123" s="90"/>
    </row>
    <row r="124" spans="13:143" ht="15" hidden="1" customHeight="1" x14ac:dyDescent="0.3">
      <c r="AA124" s="160"/>
      <c r="AB124" s="160"/>
      <c r="AC124" s="160"/>
      <c r="AE124" s="82" t="s">
        <v>103</v>
      </c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171"/>
      <c r="AW124" s="171"/>
      <c r="AX124" s="171"/>
      <c r="AY124" s="171"/>
      <c r="AZ124" s="171"/>
      <c r="BA124" s="171"/>
      <c r="BB124" s="171"/>
      <c r="BC124" s="171"/>
      <c r="BD124" s="25"/>
      <c r="BE124" s="25"/>
      <c r="BF124" s="25"/>
      <c r="BG124" s="25"/>
      <c r="BH124" s="25"/>
      <c r="BX124" s="143"/>
      <c r="BY124" s="143"/>
      <c r="BZ124" s="143"/>
      <c r="CA124" s="143"/>
      <c r="CB124" s="143"/>
      <c r="CC124" s="143"/>
      <c r="CD124" s="143"/>
      <c r="CE124" s="143"/>
      <c r="CF124" s="143"/>
      <c r="CG124" s="143"/>
      <c r="CH124" s="143"/>
      <c r="CI124" s="143"/>
      <c r="CJ124" s="143"/>
      <c r="CK124" s="143"/>
      <c r="CL124" s="143"/>
      <c r="CM124" s="90"/>
      <c r="CN124" s="90"/>
      <c r="CO124" s="90"/>
      <c r="CP124" s="90"/>
      <c r="CQ124" s="90"/>
      <c r="CR124" s="90"/>
      <c r="CS124" s="90"/>
      <c r="CT124" s="90"/>
      <c r="CU124" s="90"/>
      <c r="CV124" s="90"/>
      <c r="CW124" s="90"/>
      <c r="CX124" s="90"/>
      <c r="CY124" s="90"/>
      <c r="CZ124" s="90"/>
      <c r="DA124" s="90"/>
      <c r="DB124" s="90"/>
      <c r="DC124" s="90"/>
      <c r="DD124" s="90"/>
      <c r="DE124" s="90"/>
      <c r="DF124" s="90"/>
      <c r="DG124" s="90"/>
      <c r="DH124" s="90"/>
      <c r="DI124" s="90"/>
      <c r="DJ124" s="90"/>
      <c r="DK124" s="90"/>
      <c r="DL124" s="90"/>
      <c r="DM124" s="90"/>
      <c r="DN124" s="90"/>
      <c r="DO124" s="90"/>
      <c r="DP124" s="90"/>
      <c r="DQ124" s="90"/>
      <c r="DR124" s="90"/>
      <c r="DS124" s="90"/>
      <c r="DT124" s="90"/>
      <c r="DU124" s="90"/>
      <c r="DV124" s="90"/>
      <c r="DW124" s="90"/>
      <c r="DX124" s="90"/>
      <c r="DY124" s="90"/>
      <c r="DZ124" s="90"/>
      <c r="EA124" s="90"/>
      <c r="EB124" s="90"/>
      <c r="EC124" s="90"/>
      <c r="ED124" s="90"/>
      <c r="EE124" s="90"/>
      <c r="EF124" s="90"/>
      <c r="EG124" s="90"/>
      <c r="EH124" s="90"/>
      <c r="EI124" s="90"/>
      <c r="EJ124" s="90"/>
      <c r="EK124" s="90"/>
      <c r="EL124" s="90"/>
      <c r="EM124" s="90"/>
    </row>
    <row r="125" spans="13:143" ht="12.75" customHeight="1" x14ac:dyDescent="0.3">
      <c r="AA125" s="160"/>
      <c r="AB125" s="160"/>
      <c r="AC125" s="160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X125" s="143"/>
      <c r="BY125" s="143"/>
      <c r="BZ125" s="143"/>
      <c r="CA125" s="143"/>
      <c r="CB125" s="143"/>
      <c r="CC125" s="143"/>
      <c r="CD125" s="143"/>
      <c r="CE125" s="143"/>
      <c r="CF125" s="143"/>
      <c r="CG125" s="143"/>
      <c r="CH125" s="143"/>
      <c r="CI125" s="143"/>
      <c r="CJ125" s="143"/>
      <c r="CK125" s="143"/>
      <c r="CL125" s="143"/>
      <c r="CM125" s="90"/>
      <c r="CN125" s="90"/>
      <c r="CO125" s="90"/>
      <c r="CP125" s="90"/>
      <c r="CQ125" s="90"/>
      <c r="CR125" s="90"/>
      <c r="CS125" s="90"/>
      <c r="CT125" s="90"/>
      <c r="CU125" s="90"/>
      <c r="CV125" s="90"/>
      <c r="CW125" s="90"/>
      <c r="CX125" s="90"/>
      <c r="CY125" s="90"/>
      <c r="CZ125" s="90"/>
      <c r="DA125" s="90"/>
      <c r="DB125" s="90"/>
      <c r="DC125" s="90"/>
      <c r="DD125" s="90"/>
      <c r="DE125" s="90"/>
      <c r="DF125" s="90"/>
      <c r="DG125" s="90"/>
      <c r="DH125" s="90"/>
      <c r="DI125" s="90"/>
      <c r="DJ125" s="90"/>
      <c r="DK125" s="90"/>
      <c r="DL125" s="90"/>
      <c r="DM125" s="90"/>
      <c r="DN125" s="90"/>
      <c r="DO125" s="90"/>
      <c r="DP125" s="90"/>
      <c r="DQ125" s="90"/>
      <c r="DR125" s="90"/>
      <c r="DS125" s="90"/>
      <c r="DT125" s="90"/>
      <c r="DU125" s="90"/>
      <c r="DV125" s="90"/>
      <c r="DW125" s="90"/>
      <c r="DX125" s="90"/>
      <c r="DY125" s="90"/>
      <c r="DZ125" s="90"/>
      <c r="EA125" s="90"/>
      <c r="EB125" s="90"/>
      <c r="EC125" s="90"/>
      <c r="ED125" s="90"/>
      <c r="EE125" s="90"/>
      <c r="EF125" s="90"/>
      <c r="EG125" s="90"/>
      <c r="EH125" s="90"/>
      <c r="EI125" s="90"/>
      <c r="EJ125" s="90"/>
      <c r="EK125" s="90"/>
      <c r="EL125" s="90"/>
      <c r="EM125" s="90"/>
    </row>
    <row r="126" spans="13:143" ht="12.75" customHeight="1" x14ac:dyDescent="0.25">
      <c r="AA126" s="160"/>
      <c r="AB126" s="160"/>
      <c r="AC126" s="160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X126" s="143"/>
      <c r="BY126" s="143"/>
      <c r="BZ126" s="143"/>
      <c r="CA126" s="143"/>
      <c r="CB126" s="143"/>
      <c r="CC126" s="143"/>
      <c r="CD126" s="143"/>
      <c r="CE126" s="143"/>
      <c r="CF126" s="143"/>
      <c r="CG126" s="143"/>
      <c r="CH126" s="143"/>
      <c r="CI126" s="143"/>
      <c r="CJ126" s="143"/>
      <c r="CK126" s="143"/>
      <c r="CL126" s="143"/>
      <c r="CM126" s="90"/>
      <c r="CN126" s="90"/>
      <c r="CO126" s="90"/>
      <c r="CP126" s="90"/>
      <c r="CQ126" s="90"/>
      <c r="CR126" s="90"/>
      <c r="CS126" s="90"/>
      <c r="CT126" s="90"/>
      <c r="CU126" s="90"/>
      <c r="CV126" s="90"/>
      <c r="CW126" s="90"/>
      <c r="CX126" s="90"/>
      <c r="CY126" s="90"/>
      <c r="CZ126" s="90"/>
      <c r="DA126" s="90"/>
      <c r="DB126" s="90"/>
      <c r="DC126" s="90"/>
      <c r="DD126" s="90"/>
      <c r="DE126" s="90"/>
      <c r="DF126" s="90"/>
      <c r="DG126" s="90"/>
      <c r="DH126" s="90"/>
      <c r="DI126" s="90"/>
      <c r="DJ126" s="90"/>
      <c r="DK126" s="90"/>
      <c r="DL126" s="90"/>
      <c r="DM126" s="90"/>
      <c r="DN126" s="90"/>
      <c r="DO126" s="90"/>
      <c r="DP126" s="90"/>
      <c r="DQ126" s="90"/>
      <c r="DR126" s="90"/>
      <c r="DS126" s="90"/>
      <c r="DT126" s="90"/>
      <c r="DU126" s="90"/>
      <c r="DV126" s="90"/>
      <c r="DW126" s="90"/>
      <c r="DX126" s="90"/>
      <c r="DY126" s="90"/>
      <c r="DZ126" s="90"/>
      <c r="EA126" s="90"/>
      <c r="EB126" s="90"/>
      <c r="EC126" s="90"/>
      <c r="ED126" s="90"/>
      <c r="EE126" s="90"/>
      <c r="EF126" s="90"/>
      <c r="EG126" s="90"/>
      <c r="EH126" s="90"/>
      <c r="EI126" s="90"/>
      <c r="EJ126" s="90"/>
      <c r="EK126" s="90"/>
      <c r="EL126" s="90"/>
      <c r="EM126" s="90"/>
    </row>
    <row r="127" spans="13:143" ht="12.75" hidden="1" customHeight="1" x14ac:dyDescent="0.3">
      <c r="AA127" s="14"/>
      <c r="AB127" s="14"/>
      <c r="AC127" s="14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28"/>
      <c r="BX127" s="143"/>
      <c r="BY127" s="143"/>
      <c r="BZ127" s="143"/>
      <c r="CA127" s="143"/>
      <c r="CB127" s="143"/>
      <c r="CC127" s="143"/>
      <c r="CD127" s="143"/>
      <c r="CE127" s="143"/>
      <c r="CF127" s="143"/>
      <c r="CG127" s="143"/>
      <c r="CH127" s="143"/>
      <c r="CI127" s="143"/>
      <c r="CJ127" s="143"/>
      <c r="CK127" s="143"/>
      <c r="CL127" s="143"/>
      <c r="CM127" s="90"/>
      <c r="CN127" s="90"/>
      <c r="CO127" s="90"/>
      <c r="CP127" s="90"/>
      <c r="CQ127" s="90"/>
      <c r="CR127" s="90"/>
      <c r="CS127" s="90"/>
      <c r="CT127" s="90"/>
      <c r="CU127" s="90"/>
      <c r="CV127" s="90"/>
      <c r="CW127" s="90"/>
      <c r="CX127" s="90"/>
      <c r="CY127" s="90"/>
      <c r="CZ127" s="90"/>
      <c r="DA127" s="90"/>
      <c r="DB127" s="90"/>
      <c r="DC127" s="90"/>
      <c r="DD127" s="90"/>
      <c r="DE127" s="90"/>
      <c r="DF127" s="90"/>
      <c r="DG127" s="90"/>
      <c r="DH127" s="90"/>
      <c r="DI127" s="90"/>
      <c r="DJ127" s="90"/>
      <c r="DK127" s="90"/>
      <c r="DL127" s="90"/>
      <c r="DM127" s="90"/>
      <c r="DN127" s="90"/>
      <c r="DO127" s="90"/>
      <c r="DP127" s="90"/>
      <c r="DQ127" s="90"/>
      <c r="DR127" s="90"/>
      <c r="DS127" s="90"/>
      <c r="DT127" s="90"/>
      <c r="DU127" s="90"/>
      <c r="DV127" s="90"/>
      <c r="DW127" s="90"/>
      <c r="DX127" s="90"/>
      <c r="DY127" s="90"/>
      <c r="DZ127" s="90"/>
      <c r="EA127" s="90"/>
      <c r="EB127" s="90"/>
      <c r="EC127" s="90"/>
      <c r="ED127" s="90"/>
      <c r="EE127" s="90"/>
      <c r="EF127" s="90"/>
      <c r="EG127" s="90"/>
      <c r="EH127" s="90"/>
      <c r="EI127" s="90"/>
      <c r="EJ127" s="90"/>
      <c r="EK127" s="90"/>
      <c r="EL127" s="90"/>
      <c r="EM127" s="90"/>
    </row>
    <row r="128" spans="13:143" hidden="1" x14ac:dyDescent="0.2">
      <c r="AA128" s="14"/>
      <c r="AB128" s="14"/>
      <c r="AC128" s="14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X128" s="143"/>
      <c r="BY128" s="143"/>
      <c r="BZ128" s="143"/>
      <c r="CA128" s="143"/>
      <c r="CB128" s="143"/>
      <c r="CC128" s="143"/>
      <c r="CD128" s="143"/>
      <c r="CE128" s="143"/>
      <c r="CF128" s="143"/>
      <c r="CG128" s="143"/>
      <c r="CH128" s="143"/>
      <c r="CI128" s="143"/>
      <c r="CJ128" s="143"/>
      <c r="CK128" s="143"/>
      <c r="CL128" s="143"/>
      <c r="CM128" s="90"/>
      <c r="CN128" s="90"/>
      <c r="CO128" s="90"/>
      <c r="CP128" s="90"/>
      <c r="CQ128" s="90"/>
      <c r="CR128" s="90"/>
      <c r="CS128" s="90"/>
      <c r="CT128" s="90"/>
      <c r="CU128" s="90"/>
      <c r="CV128" s="90"/>
      <c r="CW128" s="90"/>
      <c r="CX128" s="90"/>
      <c r="CY128" s="90"/>
      <c r="CZ128" s="90"/>
      <c r="DA128" s="90"/>
      <c r="DB128" s="90"/>
      <c r="DC128" s="90"/>
      <c r="DD128" s="90"/>
      <c r="DE128" s="90"/>
      <c r="DF128" s="90"/>
      <c r="DG128" s="90"/>
      <c r="DH128" s="90"/>
      <c r="DI128" s="90"/>
      <c r="DJ128" s="90"/>
      <c r="DK128" s="90"/>
      <c r="DL128" s="90"/>
      <c r="DM128" s="90"/>
      <c r="DN128" s="90"/>
      <c r="DO128" s="90"/>
      <c r="DP128" s="90"/>
      <c r="DQ128" s="90"/>
      <c r="DR128" s="90"/>
      <c r="DS128" s="90"/>
      <c r="DT128" s="90"/>
      <c r="DU128" s="90"/>
      <c r="DV128" s="90"/>
      <c r="DW128" s="90"/>
      <c r="DX128" s="90"/>
      <c r="DY128" s="90"/>
      <c r="DZ128" s="90"/>
      <c r="EA128" s="90"/>
      <c r="EB128" s="90"/>
      <c r="EC128" s="90"/>
      <c r="ED128" s="90"/>
      <c r="EE128" s="90"/>
      <c r="EF128" s="90"/>
      <c r="EG128" s="90"/>
      <c r="EH128" s="90"/>
      <c r="EI128" s="90"/>
      <c r="EJ128" s="90"/>
      <c r="EK128" s="90"/>
      <c r="EL128" s="90"/>
      <c r="EM128" s="90"/>
    </row>
    <row r="129" spans="27:143" hidden="1" x14ac:dyDescent="0.2">
      <c r="AA129" s="14"/>
      <c r="AB129" s="14"/>
      <c r="AC129" s="14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X129" s="143"/>
      <c r="BY129" s="143"/>
      <c r="BZ129" s="143"/>
      <c r="CA129" s="143"/>
      <c r="CB129" s="143"/>
      <c r="CC129" s="143"/>
      <c r="CD129" s="143"/>
      <c r="CE129" s="143"/>
      <c r="CF129" s="143"/>
      <c r="CG129" s="143"/>
      <c r="CH129" s="143"/>
      <c r="CI129" s="143"/>
      <c r="CJ129" s="143"/>
      <c r="CK129" s="143"/>
      <c r="CL129" s="143"/>
      <c r="CM129" s="90"/>
      <c r="CN129" s="90"/>
      <c r="CO129" s="90"/>
      <c r="CP129" s="90"/>
      <c r="CQ129" s="90"/>
      <c r="CR129" s="90"/>
      <c r="CS129" s="90"/>
      <c r="CT129" s="90"/>
      <c r="CU129" s="90"/>
      <c r="CV129" s="90"/>
      <c r="CW129" s="90"/>
      <c r="CX129" s="90"/>
      <c r="CY129" s="90"/>
      <c r="CZ129" s="90"/>
      <c r="DA129" s="90"/>
      <c r="DB129" s="90"/>
      <c r="DC129" s="90"/>
      <c r="DD129" s="90"/>
      <c r="DE129" s="90"/>
      <c r="DF129" s="90"/>
      <c r="DG129" s="90"/>
      <c r="DH129" s="90"/>
      <c r="DI129" s="90"/>
      <c r="DJ129" s="90"/>
      <c r="DK129" s="90"/>
      <c r="DL129" s="90"/>
      <c r="DM129" s="90"/>
      <c r="DN129" s="90"/>
      <c r="DO129" s="90"/>
      <c r="DP129" s="90"/>
      <c r="DQ129" s="90"/>
      <c r="DR129" s="90"/>
      <c r="DS129" s="90"/>
      <c r="DT129" s="90"/>
      <c r="DU129" s="90"/>
      <c r="DV129" s="90"/>
      <c r="DW129" s="90"/>
      <c r="DX129" s="90"/>
      <c r="DY129" s="90"/>
      <c r="DZ129" s="90"/>
      <c r="EA129" s="90"/>
      <c r="EB129" s="90"/>
      <c r="EC129" s="90"/>
      <c r="ED129" s="90"/>
      <c r="EE129" s="90"/>
      <c r="EF129" s="90"/>
      <c r="EG129" s="90"/>
      <c r="EH129" s="90"/>
      <c r="EI129" s="90"/>
      <c r="EJ129" s="90"/>
      <c r="EK129" s="90"/>
      <c r="EL129" s="90"/>
      <c r="EM129" s="90"/>
    </row>
    <row r="130" spans="27:143" hidden="1" x14ac:dyDescent="0.2">
      <c r="AA130" s="14"/>
      <c r="AB130" s="14"/>
      <c r="AC130" s="14"/>
      <c r="BX130" s="143"/>
      <c r="BY130" s="143"/>
      <c r="BZ130" s="143"/>
      <c r="CA130" s="143"/>
      <c r="CB130" s="143"/>
      <c r="CC130" s="143"/>
      <c r="CD130" s="143"/>
      <c r="CE130" s="143"/>
      <c r="CF130" s="143"/>
      <c r="CG130" s="143"/>
      <c r="CH130" s="143"/>
      <c r="CI130" s="143"/>
      <c r="CJ130" s="143"/>
      <c r="CK130" s="143"/>
      <c r="CL130" s="143"/>
      <c r="CM130" s="90"/>
      <c r="CN130" s="90"/>
      <c r="CO130" s="90"/>
      <c r="CP130" s="90"/>
      <c r="CQ130" s="90"/>
      <c r="CR130" s="90"/>
      <c r="CS130" s="90"/>
      <c r="CT130" s="90"/>
      <c r="CU130" s="90"/>
      <c r="CV130" s="90"/>
      <c r="CW130" s="90"/>
      <c r="CX130" s="90"/>
      <c r="CY130" s="90"/>
      <c r="CZ130" s="90"/>
      <c r="DA130" s="90"/>
      <c r="DB130" s="90"/>
      <c r="DC130" s="90"/>
      <c r="DD130" s="90"/>
      <c r="DE130" s="90"/>
      <c r="DF130" s="90"/>
      <c r="DG130" s="90"/>
      <c r="DH130" s="90"/>
      <c r="DI130" s="90"/>
      <c r="DJ130" s="90"/>
      <c r="DK130" s="90"/>
      <c r="DL130" s="90"/>
      <c r="DM130" s="90"/>
      <c r="DN130" s="90"/>
      <c r="DO130" s="90"/>
      <c r="DP130" s="90"/>
      <c r="DQ130" s="90"/>
      <c r="DR130" s="90"/>
      <c r="DS130" s="90"/>
      <c r="DT130" s="90"/>
      <c r="DU130" s="90"/>
      <c r="DV130" s="90"/>
      <c r="DW130" s="90"/>
      <c r="DX130" s="90"/>
      <c r="DY130" s="90"/>
      <c r="DZ130" s="90"/>
      <c r="EA130" s="90"/>
      <c r="EB130" s="90"/>
      <c r="EC130" s="90"/>
      <c r="ED130" s="90"/>
      <c r="EE130" s="90"/>
      <c r="EF130" s="90"/>
      <c r="EG130" s="90"/>
      <c r="EH130" s="90"/>
      <c r="EI130" s="90"/>
      <c r="EJ130" s="90"/>
      <c r="EK130" s="90"/>
      <c r="EL130" s="90"/>
      <c r="EM130" s="90"/>
    </row>
    <row r="131" spans="27:143" hidden="1" x14ac:dyDescent="0.2">
      <c r="AA131" s="14"/>
      <c r="AB131" s="14"/>
      <c r="AC131" s="14"/>
      <c r="BX131" s="143"/>
      <c r="BY131" s="143"/>
      <c r="BZ131" s="143"/>
      <c r="CA131" s="143"/>
      <c r="CB131" s="143"/>
      <c r="CC131" s="143"/>
      <c r="CD131" s="143"/>
      <c r="CE131" s="143"/>
      <c r="CF131" s="143"/>
      <c r="CG131" s="143"/>
      <c r="CH131" s="143"/>
      <c r="CI131" s="143"/>
      <c r="CJ131" s="143"/>
      <c r="CK131" s="143"/>
      <c r="CL131" s="143"/>
      <c r="CM131" s="90"/>
      <c r="CN131" s="90"/>
      <c r="CO131" s="90"/>
      <c r="CP131" s="90"/>
      <c r="CQ131" s="90"/>
      <c r="CR131" s="90"/>
      <c r="CS131" s="90"/>
      <c r="CT131" s="90"/>
      <c r="CU131" s="90"/>
      <c r="CV131" s="90"/>
      <c r="CW131" s="90"/>
      <c r="CX131" s="90"/>
      <c r="CY131" s="90"/>
      <c r="CZ131" s="90"/>
      <c r="DA131" s="90"/>
      <c r="DB131" s="90"/>
      <c r="DC131" s="90"/>
      <c r="DD131" s="90"/>
      <c r="DE131" s="90"/>
      <c r="DF131" s="90"/>
      <c r="DG131" s="90"/>
      <c r="DH131" s="90"/>
      <c r="DI131" s="90"/>
      <c r="DJ131" s="90"/>
      <c r="DK131" s="90"/>
      <c r="DL131" s="90"/>
      <c r="DM131" s="90"/>
      <c r="DN131" s="90"/>
      <c r="DO131" s="90"/>
      <c r="DP131" s="90"/>
      <c r="DQ131" s="90"/>
      <c r="DR131" s="90"/>
      <c r="DS131" s="90"/>
      <c r="DT131" s="90"/>
      <c r="DU131" s="90"/>
      <c r="DV131" s="90"/>
      <c r="DW131" s="90"/>
      <c r="DX131" s="90"/>
      <c r="DY131" s="90"/>
      <c r="DZ131" s="90"/>
      <c r="EA131" s="90"/>
      <c r="EB131" s="90"/>
      <c r="EC131" s="90"/>
      <c r="ED131" s="90"/>
      <c r="EE131" s="90"/>
      <c r="EF131" s="90"/>
      <c r="EG131" s="90"/>
      <c r="EH131" s="90"/>
      <c r="EI131" s="90"/>
      <c r="EJ131" s="90"/>
      <c r="EK131" s="90"/>
      <c r="EL131" s="90"/>
      <c r="EM131" s="90"/>
    </row>
    <row r="132" spans="27:143" hidden="1" x14ac:dyDescent="0.2">
      <c r="BX132" s="143"/>
      <c r="BY132" s="143"/>
      <c r="BZ132" s="143"/>
      <c r="CA132" s="143"/>
      <c r="CB132" s="143"/>
      <c r="CC132" s="143"/>
      <c r="CD132" s="143"/>
      <c r="CE132" s="143"/>
      <c r="CF132" s="143"/>
      <c r="CG132" s="143"/>
      <c r="CH132" s="143"/>
      <c r="CI132" s="143"/>
      <c r="CJ132" s="143"/>
      <c r="CK132" s="143"/>
      <c r="CL132" s="143"/>
      <c r="CM132" s="90"/>
      <c r="CN132" s="90"/>
      <c r="CO132" s="90"/>
      <c r="CP132" s="90"/>
      <c r="CQ132" s="90"/>
      <c r="CR132" s="90"/>
      <c r="CS132" s="90"/>
      <c r="CT132" s="90"/>
      <c r="CU132" s="90"/>
      <c r="CV132" s="90"/>
      <c r="CW132" s="90"/>
      <c r="CX132" s="90"/>
      <c r="CY132" s="90"/>
      <c r="CZ132" s="90"/>
      <c r="DA132" s="90"/>
      <c r="DB132" s="90"/>
      <c r="DC132" s="90"/>
      <c r="DD132" s="90"/>
      <c r="DE132" s="90"/>
      <c r="DF132" s="90"/>
      <c r="DG132" s="90"/>
      <c r="DH132" s="90"/>
      <c r="DI132" s="90"/>
      <c r="DJ132" s="90"/>
      <c r="DK132" s="90"/>
      <c r="DL132" s="90"/>
      <c r="DM132" s="90"/>
      <c r="DN132" s="90"/>
      <c r="DO132" s="90"/>
      <c r="DP132" s="90"/>
      <c r="DQ132" s="90"/>
      <c r="DR132" s="90"/>
      <c r="DS132" s="90"/>
      <c r="DT132" s="90"/>
      <c r="DU132" s="90"/>
      <c r="DV132" s="90"/>
      <c r="DW132" s="90"/>
      <c r="DX132" s="90"/>
      <c r="DY132" s="90"/>
      <c r="DZ132" s="90"/>
      <c r="EA132" s="90"/>
      <c r="EB132" s="90"/>
      <c r="EC132" s="90"/>
      <c r="ED132" s="90"/>
      <c r="EE132" s="90"/>
      <c r="EF132" s="90"/>
      <c r="EG132" s="90"/>
      <c r="EH132" s="90"/>
      <c r="EI132" s="90"/>
      <c r="EJ132" s="90"/>
      <c r="EK132" s="90"/>
      <c r="EL132" s="90"/>
      <c r="EM132" s="90"/>
    </row>
    <row r="133" spans="27:143" hidden="1" x14ac:dyDescent="0.2">
      <c r="BX133" s="143"/>
      <c r="BY133" s="143"/>
      <c r="BZ133" s="143"/>
      <c r="CA133" s="143"/>
      <c r="CB133" s="143"/>
      <c r="CC133" s="143"/>
      <c r="CD133" s="143"/>
      <c r="CE133" s="143"/>
      <c r="CF133" s="143"/>
      <c r="CG133" s="143"/>
      <c r="CH133" s="143"/>
      <c r="CI133" s="143"/>
      <c r="CJ133" s="143"/>
      <c r="CK133" s="143"/>
      <c r="CL133" s="143"/>
      <c r="CM133" s="90"/>
      <c r="CN133" s="90"/>
      <c r="CO133" s="90"/>
      <c r="CP133" s="90"/>
      <c r="CQ133" s="90"/>
      <c r="CR133" s="90"/>
      <c r="CS133" s="90"/>
      <c r="CT133" s="90"/>
      <c r="CU133" s="90"/>
      <c r="CV133" s="90"/>
      <c r="CW133" s="90"/>
      <c r="CX133" s="90"/>
      <c r="CY133" s="90"/>
      <c r="CZ133" s="90"/>
      <c r="DA133" s="90"/>
      <c r="DB133" s="90"/>
      <c r="DC133" s="90"/>
      <c r="DD133" s="90"/>
      <c r="DE133" s="90"/>
      <c r="DF133" s="90"/>
      <c r="DG133" s="90"/>
      <c r="DH133" s="90"/>
      <c r="DI133" s="90"/>
      <c r="DJ133" s="90"/>
      <c r="DK133" s="90"/>
      <c r="DL133" s="90"/>
      <c r="DM133" s="90"/>
      <c r="DN133" s="90"/>
      <c r="DO133" s="90"/>
      <c r="DP133" s="90"/>
      <c r="DQ133" s="90"/>
      <c r="DR133" s="90"/>
      <c r="DS133" s="90"/>
      <c r="DT133" s="90"/>
      <c r="DU133" s="90"/>
      <c r="DV133" s="90"/>
      <c r="DW133" s="90"/>
      <c r="DX133" s="90"/>
      <c r="DY133" s="90"/>
      <c r="DZ133" s="90"/>
      <c r="EA133" s="90"/>
      <c r="EB133" s="90"/>
      <c r="EC133" s="90"/>
      <c r="ED133" s="90"/>
      <c r="EE133" s="90"/>
      <c r="EF133" s="90"/>
      <c r="EG133" s="90"/>
      <c r="EH133" s="90"/>
      <c r="EI133" s="90"/>
      <c r="EJ133" s="90"/>
      <c r="EK133" s="90"/>
      <c r="EL133" s="90"/>
      <c r="EM133" s="90"/>
    </row>
    <row r="134" spans="27:143" hidden="1" x14ac:dyDescent="0.2">
      <c r="BX134" s="143"/>
      <c r="BY134" s="143"/>
      <c r="BZ134" s="143"/>
      <c r="CA134" s="143"/>
      <c r="CB134" s="143"/>
      <c r="CC134" s="143"/>
      <c r="CD134" s="143"/>
      <c r="CE134" s="143"/>
      <c r="CF134" s="143"/>
      <c r="CG134" s="143"/>
      <c r="CH134" s="143"/>
      <c r="CI134" s="143"/>
      <c r="CJ134" s="143"/>
      <c r="CK134" s="143"/>
      <c r="CL134" s="143"/>
      <c r="CM134" s="90"/>
      <c r="CN134" s="90"/>
      <c r="CO134" s="90"/>
      <c r="CP134" s="90"/>
      <c r="CQ134" s="90"/>
      <c r="CR134" s="90"/>
      <c r="CS134" s="90"/>
      <c r="CT134" s="90"/>
      <c r="CU134" s="90"/>
      <c r="CV134" s="90"/>
      <c r="CW134" s="90"/>
      <c r="CX134" s="90"/>
      <c r="CY134" s="90"/>
      <c r="CZ134" s="90"/>
      <c r="DA134" s="90"/>
      <c r="DB134" s="90"/>
      <c r="DC134" s="90"/>
      <c r="DD134" s="90"/>
      <c r="DE134" s="90"/>
      <c r="DF134" s="90"/>
      <c r="DG134" s="90"/>
      <c r="DH134" s="90"/>
      <c r="DI134" s="90"/>
      <c r="DJ134" s="90"/>
      <c r="DK134" s="90"/>
      <c r="DL134" s="90"/>
      <c r="DM134" s="90"/>
      <c r="DN134" s="90"/>
      <c r="DO134" s="90"/>
      <c r="DP134" s="90"/>
      <c r="DQ134" s="90"/>
      <c r="DR134" s="90"/>
      <c r="DS134" s="90"/>
      <c r="DT134" s="90"/>
      <c r="DU134" s="90"/>
      <c r="DV134" s="90"/>
      <c r="DW134" s="90"/>
      <c r="DX134" s="90"/>
      <c r="DY134" s="90"/>
      <c r="DZ134" s="90"/>
      <c r="EA134" s="90"/>
      <c r="EB134" s="90"/>
      <c r="EC134" s="90"/>
      <c r="ED134" s="90"/>
      <c r="EE134" s="90"/>
      <c r="EF134" s="90"/>
      <c r="EG134" s="90"/>
      <c r="EH134" s="90"/>
      <c r="EI134" s="90"/>
      <c r="EJ134" s="90"/>
      <c r="EK134" s="90"/>
      <c r="EL134" s="90"/>
      <c r="EM134" s="90"/>
    </row>
    <row r="135" spans="27:143" hidden="1" x14ac:dyDescent="0.2">
      <c r="BX135" s="143"/>
      <c r="BY135" s="143"/>
      <c r="BZ135" s="143"/>
      <c r="CA135" s="143"/>
      <c r="CB135" s="143"/>
      <c r="CC135" s="143"/>
      <c r="CD135" s="143"/>
      <c r="CE135" s="143"/>
      <c r="CF135" s="143"/>
      <c r="CG135" s="143"/>
      <c r="CH135" s="143"/>
      <c r="CI135" s="143"/>
      <c r="CJ135" s="143"/>
      <c r="CK135" s="143"/>
      <c r="CL135" s="143"/>
      <c r="CM135" s="90"/>
      <c r="CN135" s="90"/>
      <c r="CO135" s="90"/>
      <c r="CP135" s="90"/>
      <c r="CQ135" s="90"/>
      <c r="CR135" s="90"/>
      <c r="CS135" s="90"/>
      <c r="CT135" s="90"/>
      <c r="CU135" s="90"/>
      <c r="CV135" s="90"/>
      <c r="CW135" s="90"/>
      <c r="CX135" s="90"/>
      <c r="CY135" s="90"/>
      <c r="CZ135" s="90"/>
      <c r="DA135" s="90"/>
      <c r="DB135" s="90"/>
      <c r="DC135" s="90"/>
      <c r="DD135" s="90"/>
      <c r="DE135" s="90"/>
      <c r="DF135" s="90"/>
      <c r="DG135" s="90"/>
      <c r="DH135" s="90"/>
      <c r="DI135" s="90"/>
      <c r="DJ135" s="90"/>
      <c r="DK135" s="90"/>
      <c r="DL135" s="90"/>
      <c r="DM135" s="90"/>
      <c r="DN135" s="90"/>
      <c r="DO135" s="90"/>
      <c r="DP135" s="90"/>
      <c r="DQ135" s="90"/>
      <c r="DR135" s="90"/>
      <c r="DS135" s="90"/>
      <c r="DT135" s="90"/>
      <c r="DU135" s="90"/>
      <c r="DV135" s="90"/>
      <c r="DW135" s="90"/>
      <c r="DX135" s="90"/>
      <c r="DY135" s="90"/>
      <c r="DZ135" s="90"/>
      <c r="EA135" s="90"/>
      <c r="EB135" s="90"/>
      <c r="EC135" s="90"/>
      <c r="ED135" s="90"/>
      <c r="EE135" s="90"/>
      <c r="EF135" s="90"/>
      <c r="EG135" s="90"/>
      <c r="EH135" s="90"/>
      <c r="EI135" s="90"/>
      <c r="EJ135" s="90"/>
      <c r="EK135" s="90"/>
      <c r="EL135" s="90"/>
      <c r="EM135" s="90"/>
    </row>
    <row r="136" spans="27:143" hidden="1" x14ac:dyDescent="0.2">
      <c r="BX136" s="143"/>
      <c r="BY136" s="143"/>
      <c r="BZ136" s="143"/>
      <c r="CA136" s="143"/>
      <c r="CB136" s="143"/>
      <c r="CC136" s="143"/>
      <c r="CD136" s="143"/>
      <c r="CE136" s="143"/>
      <c r="CF136" s="143"/>
      <c r="CG136" s="143"/>
      <c r="CH136" s="143"/>
      <c r="CI136" s="143"/>
      <c r="CJ136" s="143"/>
      <c r="CK136" s="143"/>
      <c r="CL136" s="143"/>
      <c r="CM136" s="90"/>
      <c r="CN136" s="90"/>
      <c r="CO136" s="90"/>
      <c r="CP136" s="90"/>
      <c r="CQ136" s="90"/>
      <c r="CR136" s="90"/>
      <c r="CS136" s="90"/>
      <c r="CT136" s="90"/>
      <c r="CU136" s="90"/>
      <c r="CV136" s="90"/>
      <c r="CW136" s="90"/>
      <c r="CX136" s="90"/>
      <c r="CY136" s="90"/>
      <c r="CZ136" s="90"/>
      <c r="DA136" s="90"/>
      <c r="DB136" s="90"/>
      <c r="DC136" s="90"/>
      <c r="DD136" s="90"/>
      <c r="DE136" s="90"/>
      <c r="DF136" s="90"/>
      <c r="DG136" s="90"/>
      <c r="DH136" s="90"/>
      <c r="DI136" s="90"/>
      <c r="DJ136" s="90"/>
      <c r="DK136" s="90"/>
      <c r="DL136" s="90"/>
      <c r="DM136" s="90"/>
      <c r="DN136" s="90"/>
      <c r="DO136" s="90"/>
      <c r="DP136" s="90"/>
      <c r="DQ136" s="90"/>
      <c r="DR136" s="90"/>
      <c r="DS136" s="90"/>
      <c r="DT136" s="90"/>
      <c r="DU136" s="90"/>
      <c r="DV136" s="90"/>
      <c r="DW136" s="90"/>
      <c r="DX136" s="90"/>
      <c r="DY136" s="90"/>
      <c r="DZ136" s="90"/>
      <c r="EA136" s="90"/>
      <c r="EB136" s="90"/>
      <c r="EC136" s="90"/>
      <c r="ED136" s="90"/>
      <c r="EE136" s="90"/>
      <c r="EF136" s="90"/>
      <c r="EG136" s="90"/>
      <c r="EH136" s="90"/>
      <c r="EI136" s="90"/>
      <c r="EJ136" s="90"/>
      <c r="EK136" s="90"/>
      <c r="EL136" s="90"/>
      <c r="EM136" s="90"/>
    </row>
    <row r="137" spans="27:143" hidden="1" x14ac:dyDescent="0.2">
      <c r="BX137" s="143"/>
      <c r="BY137" s="143"/>
      <c r="BZ137" s="143"/>
      <c r="CA137" s="143"/>
      <c r="CB137" s="143"/>
      <c r="CC137" s="143"/>
      <c r="CD137" s="143"/>
      <c r="CE137" s="143"/>
      <c r="CF137" s="143"/>
      <c r="CG137" s="143"/>
      <c r="CH137" s="143"/>
      <c r="CI137" s="143"/>
      <c r="CJ137" s="143"/>
      <c r="CK137" s="143"/>
      <c r="CL137" s="143"/>
      <c r="CM137" s="90"/>
      <c r="CN137" s="90"/>
      <c r="CO137" s="90"/>
      <c r="CP137" s="90"/>
      <c r="CQ137" s="90"/>
      <c r="CR137" s="90"/>
      <c r="CS137" s="90"/>
      <c r="CT137" s="90"/>
      <c r="CU137" s="90"/>
      <c r="CV137" s="90"/>
      <c r="CW137" s="90"/>
      <c r="CX137" s="90"/>
      <c r="CY137" s="90"/>
      <c r="CZ137" s="90"/>
      <c r="DA137" s="90"/>
      <c r="DB137" s="90"/>
      <c r="DC137" s="90"/>
      <c r="DD137" s="90"/>
      <c r="DE137" s="90"/>
      <c r="DF137" s="90"/>
      <c r="DG137" s="90"/>
      <c r="DH137" s="90"/>
      <c r="DI137" s="90"/>
      <c r="DJ137" s="90"/>
      <c r="DK137" s="90"/>
      <c r="DL137" s="90"/>
      <c r="DM137" s="90"/>
      <c r="DN137" s="90"/>
      <c r="DO137" s="90"/>
      <c r="DP137" s="90"/>
      <c r="DQ137" s="90"/>
      <c r="DR137" s="90"/>
      <c r="DS137" s="90"/>
      <c r="DT137" s="90"/>
      <c r="DU137" s="90"/>
      <c r="DV137" s="90"/>
      <c r="DW137" s="90"/>
      <c r="DX137" s="90"/>
      <c r="DY137" s="90"/>
      <c r="DZ137" s="90"/>
      <c r="EA137" s="90"/>
      <c r="EB137" s="90"/>
      <c r="EC137" s="90"/>
      <c r="ED137" s="90"/>
      <c r="EE137" s="90"/>
      <c r="EF137" s="90"/>
      <c r="EG137" s="90"/>
      <c r="EH137" s="90"/>
      <c r="EI137" s="90"/>
      <c r="EJ137" s="90"/>
      <c r="EK137" s="90"/>
      <c r="EL137" s="90"/>
      <c r="EM137" s="90"/>
    </row>
    <row r="138" spans="27:143" hidden="1" x14ac:dyDescent="0.2">
      <c r="BX138" s="143"/>
      <c r="BY138" s="143"/>
      <c r="BZ138" s="143"/>
      <c r="CA138" s="143"/>
      <c r="CB138" s="143"/>
      <c r="CC138" s="143"/>
      <c r="CD138" s="143"/>
      <c r="CE138" s="143"/>
      <c r="CF138" s="143"/>
      <c r="CG138" s="143"/>
      <c r="CH138" s="143"/>
      <c r="CI138" s="143"/>
      <c r="CJ138" s="143"/>
      <c r="CK138" s="143"/>
      <c r="CL138" s="143"/>
      <c r="CM138" s="90"/>
      <c r="CN138" s="90"/>
      <c r="CO138" s="90"/>
      <c r="CP138" s="90"/>
      <c r="CQ138" s="90"/>
      <c r="CR138" s="90"/>
      <c r="CS138" s="90"/>
      <c r="CT138" s="90"/>
      <c r="CU138" s="90"/>
      <c r="CV138" s="90"/>
      <c r="CW138" s="90"/>
      <c r="CX138" s="90"/>
      <c r="CY138" s="90"/>
      <c r="CZ138" s="90"/>
      <c r="DA138" s="90"/>
      <c r="DB138" s="90"/>
      <c r="DC138" s="90"/>
      <c r="DD138" s="90"/>
      <c r="DE138" s="90"/>
      <c r="DF138" s="90"/>
      <c r="DG138" s="90"/>
      <c r="DH138" s="90"/>
      <c r="DI138" s="90"/>
      <c r="DJ138" s="90"/>
      <c r="DK138" s="90"/>
      <c r="DL138" s="90"/>
      <c r="DM138" s="90"/>
      <c r="DN138" s="90"/>
      <c r="DO138" s="90"/>
      <c r="DP138" s="90"/>
      <c r="DQ138" s="90"/>
      <c r="DR138" s="90"/>
      <c r="DS138" s="90"/>
      <c r="DT138" s="90"/>
      <c r="DU138" s="90"/>
      <c r="DV138" s="90"/>
      <c r="DW138" s="90"/>
      <c r="DX138" s="90"/>
      <c r="DY138" s="90"/>
      <c r="DZ138" s="90"/>
      <c r="EA138" s="90"/>
      <c r="EB138" s="90"/>
      <c r="EC138" s="90"/>
      <c r="ED138" s="90"/>
      <c r="EE138" s="90"/>
      <c r="EF138" s="90"/>
      <c r="EG138" s="90"/>
      <c r="EH138" s="90"/>
      <c r="EI138" s="90"/>
      <c r="EJ138" s="90"/>
      <c r="EK138" s="90"/>
      <c r="EL138" s="90"/>
      <c r="EM138" s="90"/>
    </row>
    <row r="139" spans="27:143" hidden="1" x14ac:dyDescent="0.2">
      <c r="BX139" s="143"/>
      <c r="BY139" s="143"/>
      <c r="BZ139" s="143"/>
      <c r="CA139" s="143"/>
      <c r="CB139" s="143"/>
      <c r="CC139" s="143"/>
      <c r="CD139" s="143"/>
      <c r="CE139" s="143"/>
      <c r="CF139" s="143"/>
      <c r="CG139" s="143"/>
      <c r="CH139" s="143"/>
      <c r="CI139" s="143"/>
      <c r="CJ139" s="143"/>
      <c r="CK139" s="143"/>
      <c r="CL139" s="143"/>
      <c r="CM139" s="90"/>
      <c r="CN139" s="90"/>
      <c r="CO139" s="90"/>
      <c r="CP139" s="90"/>
      <c r="CQ139" s="90"/>
      <c r="CR139" s="90"/>
      <c r="CS139" s="90"/>
      <c r="CT139" s="90"/>
      <c r="CU139" s="90"/>
      <c r="CV139" s="90"/>
      <c r="CW139" s="90"/>
      <c r="CX139" s="90"/>
      <c r="CY139" s="90"/>
      <c r="CZ139" s="90"/>
      <c r="DA139" s="90"/>
      <c r="DB139" s="90"/>
      <c r="DC139" s="90"/>
      <c r="DD139" s="90"/>
      <c r="DE139" s="90"/>
      <c r="DF139" s="90"/>
      <c r="DG139" s="90"/>
      <c r="DH139" s="90"/>
      <c r="DI139" s="90"/>
      <c r="DJ139" s="90"/>
      <c r="DK139" s="90"/>
      <c r="DL139" s="90"/>
      <c r="DM139" s="90"/>
      <c r="DN139" s="90"/>
      <c r="DO139" s="90"/>
      <c r="DP139" s="90"/>
      <c r="DQ139" s="90"/>
      <c r="DR139" s="90"/>
      <c r="DS139" s="90"/>
      <c r="DT139" s="90"/>
      <c r="DU139" s="90"/>
      <c r="DV139" s="90"/>
      <c r="DW139" s="90"/>
      <c r="DX139" s="90"/>
      <c r="DY139" s="90"/>
      <c r="DZ139" s="90"/>
      <c r="EA139" s="90"/>
      <c r="EB139" s="90"/>
      <c r="EC139" s="90"/>
      <c r="ED139" s="90"/>
      <c r="EE139" s="90"/>
      <c r="EF139" s="90"/>
      <c r="EG139" s="90"/>
      <c r="EH139" s="90"/>
      <c r="EI139" s="90"/>
      <c r="EJ139" s="90"/>
      <c r="EK139" s="90"/>
      <c r="EL139" s="90"/>
      <c r="EM139" s="90"/>
    </row>
    <row r="140" spans="27:143" hidden="1" x14ac:dyDescent="0.2">
      <c r="BX140" s="143"/>
      <c r="BY140" s="143"/>
      <c r="BZ140" s="143"/>
      <c r="CA140" s="143"/>
      <c r="CB140" s="143"/>
      <c r="CC140" s="143"/>
      <c r="CD140" s="143"/>
      <c r="CE140" s="143"/>
      <c r="CF140" s="143"/>
      <c r="CG140" s="143"/>
      <c r="CH140" s="143"/>
      <c r="CI140" s="143"/>
      <c r="CJ140" s="143"/>
      <c r="CK140" s="143"/>
      <c r="CL140" s="143"/>
      <c r="CM140" s="90"/>
      <c r="CN140" s="90"/>
      <c r="CO140" s="90"/>
      <c r="CP140" s="90"/>
      <c r="CQ140" s="90"/>
      <c r="CR140" s="90"/>
      <c r="CS140" s="90"/>
      <c r="CT140" s="90"/>
      <c r="CU140" s="90"/>
      <c r="CV140" s="90"/>
      <c r="CW140" s="90"/>
      <c r="CX140" s="90"/>
      <c r="CY140" s="90"/>
      <c r="CZ140" s="90"/>
      <c r="DA140" s="90"/>
      <c r="DB140" s="90"/>
      <c r="DC140" s="90"/>
      <c r="DD140" s="90"/>
      <c r="DE140" s="90"/>
      <c r="DF140" s="90"/>
      <c r="DG140" s="90"/>
      <c r="DH140" s="90"/>
      <c r="DI140" s="90"/>
      <c r="DJ140" s="90"/>
      <c r="DK140" s="90"/>
      <c r="DL140" s="90"/>
      <c r="DM140" s="90"/>
      <c r="DN140" s="90"/>
      <c r="DO140" s="90"/>
      <c r="DP140" s="90"/>
      <c r="DQ140" s="90"/>
      <c r="DR140" s="90"/>
      <c r="DS140" s="90"/>
      <c r="DT140" s="90"/>
      <c r="DU140" s="90"/>
      <c r="DV140" s="90"/>
      <c r="DW140" s="90"/>
      <c r="DX140" s="90"/>
      <c r="DY140" s="90"/>
      <c r="DZ140" s="90"/>
      <c r="EA140" s="90"/>
      <c r="EB140" s="90"/>
      <c r="EC140" s="90"/>
      <c r="ED140" s="90"/>
      <c r="EE140" s="90"/>
      <c r="EF140" s="90"/>
      <c r="EG140" s="90"/>
      <c r="EH140" s="90"/>
      <c r="EI140" s="90"/>
      <c r="EJ140" s="90"/>
      <c r="EK140" s="90"/>
      <c r="EL140" s="90"/>
      <c r="EM140" s="90"/>
    </row>
    <row r="141" spans="27:143" hidden="1" x14ac:dyDescent="0.2">
      <c r="BX141" s="143"/>
      <c r="BY141" s="143"/>
      <c r="BZ141" s="143"/>
      <c r="CA141" s="143"/>
      <c r="CB141" s="143"/>
      <c r="CC141" s="143"/>
      <c r="CD141" s="143"/>
      <c r="CE141" s="143"/>
      <c r="CF141" s="143"/>
      <c r="CG141" s="143"/>
      <c r="CH141" s="143"/>
      <c r="CI141" s="143"/>
      <c r="CJ141" s="143"/>
      <c r="CK141" s="143"/>
      <c r="CL141" s="143"/>
      <c r="CM141" s="90"/>
      <c r="CN141" s="90"/>
      <c r="CO141" s="90"/>
      <c r="CP141" s="90"/>
      <c r="CQ141" s="90"/>
      <c r="CR141" s="90"/>
      <c r="CS141" s="90"/>
      <c r="CT141" s="90"/>
      <c r="CU141" s="90"/>
      <c r="CV141" s="90"/>
      <c r="CW141" s="90"/>
      <c r="CX141" s="90"/>
      <c r="CY141" s="90"/>
      <c r="CZ141" s="90"/>
      <c r="DA141" s="90"/>
      <c r="DB141" s="90"/>
      <c r="DC141" s="90"/>
      <c r="DD141" s="90"/>
      <c r="DE141" s="90"/>
      <c r="DF141" s="90"/>
      <c r="DG141" s="90"/>
      <c r="DH141" s="90"/>
      <c r="DI141" s="90"/>
      <c r="DJ141" s="90"/>
      <c r="DK141" s="90"/>
      <c r="DL141" s="90"/>
      <c r="DM141" s="90"/>
      <c r="DN141" s="90"/>
      <c r="DO141" s="90"/>
      <c r="DP141" s="90"/>
      <c r="DQ141" s="90"/>
      <c r="DR141" s="90"/>
      <c r="DS141" s="90"/>
      <c r="DT141" s="90"/>
      <c r="DU141" s="90"/>
      <c r="DV141" s="90"/>
      <c r="DW141" s="90"/>
      <c r="DX141" s="90"/>
      <c r="DY141" s="90"/>
      <c r="DZ141" s="90"/>
      <c r="EA141" s="90"/>
      <c r="EB141" s="90"/>
      <c r="EC141" s="90"/>
      <c r="ED141" s="90"/>
      <c r="EE141" s="90"/>
      <c r="EF141" s="90"/>
      <c r="EG141" s="90"/>
      <c r="EH141" s="90"/>
      <c r="EI141" s="90"/>
      <c r="EJ141" s="90"/>
      <c r="EK141" s="90"/>
      <c r="EL141" s="90"/>
      <c r="EM141" s="90"/>
    </row>
    <row r="142" spans="27:143" hidden="1" x14ac:dyDescent="0.2">
      <c r="BX142" s="143"/>
      <c r="BY142" s="143"/>
      <c r="BZ142" s="143"/>
      <c r="CA142" s="143"/>
      <c r="CB142" s="143"/>
      <c r="CC142" s="143"/>
      <c r="CD142" s="143"/>
      <c r="CE142" s="143"/>
      <c r="CF142" s="143"/>
      <c r="CG142" s="143"/>
      <c r="CH142" s="143"/>
      <c r="CI142" s="143"/>
      <c r="CJ142" s="143"/>
      <c r="CK142" s="143"/>
      <c r="CL142" s="143"/>
      <c r="CM142" s="90"/>
      <c r="CN142" s="90"/>
      <c r="CO142" s="90"/>
      <c r="CP142" s="90"/>
      <c r="CQ142" s="90"/>
      <c r="CR142" s="90"/>
      <c r="CS142" s="90"/>
      <c r="CT142" s="90"/>
      <c r="CU142" s="90"/>
      <c r="CV142" s="90"/>
      <c r="CW142" s="90"/>
      <c r="CX142" s="90"/>
      <c r="CY142" s="90"/>
      <c r="CZ142" s="90"/>
      <c r="DA142" s="90"/>
      <c r="DB142" s="90"/>
      <c r="DC142" s="90"/>
      <c r="DD142" s="90"/>
      <c r="DE142" s="90"/>
      <c r="DF142" s="90"/>
      <c r="DG142" s="90"/>
      <c r="DH142" s="90"/>
      <c r="DI142" s="90"/>
      <c r="DJ142" s="90"/>
      <c r="DK142" s="90"/>
      <c r="DL142" s="90"/>
      <c r="DM142" s="90"/>
      <c r="DN142" s="90"/>
      <c r="DO142" s="90"/>
      <c r="DP142" s="90"/>
      <c r="DQ142" s="90"/>
      <c r="DR142" s="90"/>
      <c r="DS142" s="90"/>
      <c r="DT142" s="90"/>
      <c r="DU142" s="90"/>
      <c r="DV142" s="90"/>
      <c r="DW142" s="90"/>
      <c r="DX142" s="90"/>
      <c r="DY142" s="90"/>
      <c r="DZ142" s="90"/>
      <c r="EA142" s="90"/>
      <c r="EB142" s="90"/>
      <c r="EC142" s="90"/>
      <c r="ED142" s="90"/>
      <c r="EE142" s="90"/>
      <c r="EF142" s="90"/>
      <c r="EG142" s="90"/>
      <c r="EH142" s="90"/>
      <c r="EI142" s="90"/>
      <c r="EJ142" s="90"/>
      <c r="EK142" s="90"/>
      <c r="EL142" s="90"/>
      <c r="EM142" s="90"/>
    </row>
    <row r="143" spans="27:143" hidden="1" x14ac:dyDescent="0.2">
      <c r="BX143" s="143"/>
      <c r="BY143" s="143"/>
      <c r="BZ143" s="143"/>
      <c r="CA143" s="143"/>
      <c r="CB143" s="143"/>
      <c r="CC143" s="143"/>
      <c r="CD143" s="143"/>
      <c r="CE143" s="143"/>
      <c r="CF143" s="143"/>
      <c r="CG143" s="143"/>
      <c r="CH143" s="143"/>
      <c r="CI143" s="143"/>
      <c r="CJ143" s="143"/>
      <c r="CK143" s="143"/>
      <c r="CL143" s="143"/>
      <c r="CM143" s="90"/>
      <c r="CN143" s="90"/>
      <c r="CO143" s="90"/>
      <c r="CP143" s="90"/>
      <c r="CQ143" s="90"/>
      <c r="CR143" s="90"/>
      <c r="CS143" s="90"/>
      <c r="CT143" s="90"/>
      <c r="CU143" s="90"/>
      <c r="CV143" s="90"/>
      <c r="CW143" s="90"/>
      <c r="CX143" s="90"/>
      <c r="CY143" s="90"/>
      <c r="CZ143" s="90"/>
      <c r="DA143" s="90"/>
      <c r="DB143" s="90"/>
      <c r="DC143" s="90"/>
      <c r="DD143" s="90"/>
      <c r="DE143" s="90"/>
      <c r="DF143" s="90"/>
      <c r="DG143" s="90"/>
      <c r="DH143" s="90"/>
      <c r="DI143" s="90"/>
      <c r="DJ143" s="90"/>
      <c r="DK143" s="90"/>
      <c r="DL143" s="90"/>
      <c r="DM143" s="90"/>
      <c r="DN143" s="90"/>
      <c r="DO143" s="90"/>
      <c r="DP143" s="90"/>
      <c r="DQ143" s="90"/>
      <c r="DR143" s="90"/>
      <c r="DS143" s="90"/>
      <c r="DT143" s="90"/>
      <c r="DU143" s="90"/>
      <c r="DV143" s="90"/>
      <c r="DW143" s="90"/>
      <c r="DX143" s="90"/>
      <c r="DY143" s="90"/>
      <c r="DZ143" s="90"/>
      <c r="EA143" s="90"/>
      <c r="EB143" s="90"/>
      <c r="EC143" s="90"/>
      <c r="ED143" s="90"/>
      <c r="EE143" s="90"/>
      <c r="EF143" s="90"/>
      <c r="EG143" s="90"/>
      <c r="EH143" s="90"/>
      <c r="EI143" s="90"/>
      <c r="EJ143" s="90"/>
      <c r="EK143" s="90"/>
      <c r="EL143" s="90"/>
      <c r="EM143" s="90"/>
    </row>
    <row r="144" spans="27:143" hidden="1" x14ac:dyDescent="0.2">
      <c r="BX144" s="143"/>
      <c r="BY144" s="143"/>
      <c r="BZ144" s="143"/>
      <c r="CA144" s="143"/>
      <c r="CB144" s="143"/>
      <c r="CC144" s="143"/>
      <c r="CD144" s="143"/>
      <c r="CE144" s="143"/>
      <c r="CF144" s="143"/>
      <c r="CG144" s="143"/>
      <c r="CH144" s="143"/>
      <c r="CI144" s="143"/>
      <c r="CJ144" s="143"/>
      <c r="CK144" s="143"/>
      <c r="CL144" s="143"/>
      <c r="CM144" s="90"/>
      <c r="CN144" s="90"/>
      <c r="CO144" s="90"/>
      <c r="CP144" s="90"/>
      <c r="CQ144" s="90"/>
      <c r="CR144" s="90"/>
      <c r="CS144" s="90"/>
      <c r="CT144" s="90"/>
      <c r="CU144" s="90"/>
      <c r="CV144" s="90"/>
      <c r="CW144" s="90"/>
      <c r="CX144" s="90"/>
      <c r="CY144" s="90"/>
      <c r="CZ144" s="90"/>
      <c r="DA144" s="90"/>
      <c r="DB144" s="90"/>
      <c r="DC144" s="90"/>
      <c r="DD144" s="90"/>
      <c r="DE144" s="90"/>
      <c r="DF144" s="90"/>
      <c r="DG144" s="90"/>
      <c r="DH144" s="90"/>
      <c r="DI144" s="90"/>
      <c r="DJ144" s="90"/>
      <c r="DK144" s="90"/>
      <c r="DL144" s="90"/>
      <c r="DM144" s="90"/>
      <c r="DN144" s="90"/>
      <c r="DO144" s="90"/>
      <c r="DP144" s="90"/>
      <c r="DQ144" s="90"/>
      <c r="DR144" s="90"/>
      <c r="DS144" s="90"/>
      <c r="DT144" s="90"/>
      <c r="DU144" s="90"/>
      <c r="DV144" s="90"/>
      <c r="DW144" s="90"/>
      <c r="DX144" s="90"/>
      <c r="DY144" s="90"/>
      <c r="DZ144" s="90"/>
      <c r="EA144" s="90"/>
      <c r="EB144" s="90"/>
      <c r="EC144" s="90"/>
      <c r="ED144" s="90"/>
      <c r="EE144" s="90"/>
      <c r="EF144" s="90"/>
      <c r="EG144" s="90"/>
      <c r="EH144" s="90"/>
      <c r="EI144" s="90"/>
      <c r="EJ144" s="90"/>
      <c r="EK144" s="90"/>
      <c r="EL144" s="90"/>
      <c r="EM144" s="90"/>
    </row>
    <row r="145" spans="23:143" ht="16.2" hidden="1" thickBot="1" x14ac:dyDescent="0.35">
      <c r="W145" s="13" t="s">
        <v>40</v>
      </c>
      <c r="X145" s="13">
        <f>IF(OR(AV147="",AV148="",AV149=""),0,1)</f>
        <v>0</v>
      </c>
      <c r="AE145" s="23" t="s">
        <v>26</v>
      </c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X145" s="143"/>
      <c r="BY145" s="143"/>
      <c r="BZ145" s="143"/>
      <c r="CA145" s="143"/>
      <c r="CB145" s="143"/>
      <c r="CC145" s="143"/>
      <c r="CD145" s="143"/>
      <c r="CE145" s="143"/>
      <c r="CF145" s="143"/>
      <c r="CG145" s="143"/>
      <c r="CH145" s="143"/>
      <c r="CI145" s="143"/>
      <c r="CJ145" s="143"/>
      <c r="CK145" s="143"/>
      <c r="CL145" s="143"/>
      <c r="CM145" s="90"/>
      <c r="CN145" s="90"/>
      <c r="CO145" s="90"/>
      <c r="CP145" s="90"/>
      <c r="CQ145" s="90"/>
      <c r="CR145" s="90"/>
      <c r="CS145" s="90"/>
      <c r="CT145" s="90"/>
      <c r="CU145" s="90"/>
      <c r="CV145" s="90"/>
      <c r="CW145" s="90"/>
      <c r="CX145" s="90"/>
      <c r="CY145" s="90"/>
      <c r="CZ145" s="90"/>
      <c r="DA145" s="90"/>
      <c r="DB145" s="90"/>
      <c r="DC145" s="90"/>
      <c r="DD145" s="90"/>
      <c r="DE145" s="90"/>
      <c r="DF145" s="90"/>
      <c r="DG145" s="90"/>
      <c r="DH145" s="90"/>
      <c r="DI145" s="90"/>
      <c r="DJ145" s="90"/>
      <c r="DK145" s="90"/>
      <c r="DL145" s="90"/>
      <c r="DM145" s="90"/>
      <c r="DN145" s="90"/>
      <c r="DO145" s="90"/>
      <c r="DP145" s="90"/>
      <c r="DQ145" s="90"/>
      <c r="DR145" s="90"/>
      <c r="DS145" s="90"/>
      <c r="DT145" s="90"/>
      <c r="DU145" s="90"/>
      <c r="DV145" s="90"/>
      <c r="DW145" s="90"/>
      <c r="DX145" s="90"/>
      <c r="DY145" s="90"/>
      <c r="DZ145" s="90"/>
      <c r="EA145" s="90"/>
      <c r="EB145" s="90"/>
      <c r="EC145" s="90"/>
      <c r="ED145" s="90"/>
      <c r="EE145" s="90"/>
      <c r="EF145" s="90"/>
      <c r="EG145" s="90"/>
      <c r="EH145" s="90"/>
      <c r="EI145" s="90"/>
      <c r="EJ145" s="90"/>
      <c r="EK145" s="90"/>
      <c r="EL145" s="90"/>
      <c r="EM145" s="90"/>
    </row>
    <row r="146" spans="23:143" hidden="1" x14ac:dyDescent="0.2">
      <c r="BX146" s="143"/>
      <c r="BY146" s="143"/>
      <c r="BZ146" s="143"/>
      <c r="CA146" s="143"/>
      <c r="CB146" s="143"/>
      <c r="CC146" s="143"/>
      <c r="CD146" s="143"/>
      <c r="CE146" s="143"/>
      <c r="CF146" s="143"/>
      <c r="CG146" s="143"/>
      <c r="CH146" s="143"/>
      <c r="CI146" s="143"/>
      <c r="CJ146" s="143"/>
      <c r="CK146" s="143"/>
      <c r="CL146" s="143"/>
      <c r="CM146" s="90"/>
      <c r="CN146" s="90"/>
      <c r="CO146" s="90"/>
      <c r="CP146" s="90"/>
      <c r="CQ146" s="90"/>
      <c r="CR146" s="90"/>
      <c r="CS146" s="90"/>
      <c r="CT146" s="90"/>
      <c r="CU146" s="90"/>
      <c r="CV146" s="90"/>
      <c r="CW146" s="90"/>
      <c r="CX146" s="90"/>
      <c r="CY146" s="90"/>
      <c r="CZ146" s="90"/>
      <c r="DA146" s="90"/>
      <c r="DB146" s="90"/>
      <c r="DC146" s="90"/>
      <c r="DD146" s="90"/>
      <c r="DE146" s="90"/>
      <c r="DF146" s="90"/>
      <c r="DG146" s="90"/>
      <c r="DH146" s="90"/>
      <c r="DI146" s="90"/>
      <c r="DJ146" s="90"/>
      <c r="DK146" s="90"/>
      <c r="DL146" s="90"/>
      <c r="DM146" s="90"/>
      <c r="DN146" s="90"/>
      <c r="DO146" s="90"/>
      <c r="DP146" s="90"/>
      <c r="DQ146" s="90"/>
      <c r="DR146" s="90"/>
      <c r="DS146" s="90"/>
      <c r="DT146" s="90"/>
      <c r="DU146" s="90"/>
      <c r="DV146" s="90"/>
      <c r="DW146" s="90"/>
      <c r="DX146" s="90"/>
      <c r="DY146" s="90"/>
      <c r="DZ146" s="90"/>
      <c r="EA146" s="90"/>
      <c r="EB146" s="90"/>
      <c r="EC146" s="90"/>
      <c r="ED146" s="90"/>
      <c r="EE146" s="90"/>
      <c r="EF146" s="90"/>
      <c r="EG146" s="90"/>
      <c r="EH146" s="90"/>
      <c r="EI146" s="90"/>
      <c r="EJ146" s="90"/>
      <c r="EK146" s="90"/>
      <c r="EL146" s="90"/>
      <c r="EM146" s="90"/>
    </row>
    <row r="147" spans="23:143" ht="17.25" hidden="1" customHeight="1" x14ac:dyDescent="0.3">
      <c r="AE147" s="20" t="s">
        <v>42</v>
      </c>
      <c r="AM147" s="34"/>
      <c r="AV147" s="171"/>
      <c r="AW147" s="171"/>
      <c r="AX147" s="171"/>
      <c r="AY147" s="171"/>
      <c r="AZ147" s="171"/>
      <c r="BA147" s="171"/>
      <c r="BB147" s="171"/>
      <c r="BC147" s="171"/>
      <c r="BX147" s="143"/>
      <c r="BY147" s="143"/>
      <c r="BZ147" s="143"/>
      <c r="CA147" s="143"/>
      <c r="CB147" s="143"/>
      <c r="CC147" s="143"/>
      <c r="CD147" s="143"/>
      <c r="CE147" s="143"/>
      <c r="CF147" s="143"/>
      <c r="CG147" s="143"/>
      <c r="CH147" s="143"/>
      <c r="CI147" s="143"/>
      <c r="CJ147" s="143"/>
      <c r="CK147" s="143"/>
      <c r="CL147" s="143"/>
      <c r="CM147" s="90"/>
      <c r="CN147" s="90"/>
      <c r="CO147" s="90"/>
      <c r="CP147" s="90"/>
      <c r="CQ147" s="90"/>
      <c r="CR147" s="90"/>
      <c r="CS147" s="90"/>
      <c r="CT147" s="90"/>
      <c r="CU147" s="90"/>
      <c r="CV147" s="90"/>
      <c r="CW147" s="90"/>
      <c r="CX147" s="90"/>
      <c r="CY147" s="90"/>
      <c r="CZ147" s="90"/>
      <c r="DA147" s="90"/>
      <c r="DB147" s="90"/>
      <c r="DC147" s="90"/>
      <c r="DD147" s="90"/>
      <c r="DE147" s="90"/>
      <c r="DF147" s="90"/>
      <c r="DG147" s="90"/>
      <c r="DH147" s="90"/>
      <c r="DI147" s="90"/>
      <c r="DJ147" s="90"/>
      <c r="DK147" s="90"/>
      <c r="DL147" s="90"/>
      <c r="DM147" s="90"/>
      <c r="DN147" s="90"/>
      <c r="DO147" s="90"/>
      <c r="DP147" s="90"/>
      <c r="DQ147" s="90"/>
      <c r="DR147" s="90"/>
      <c r="DS147" s="90"/>
      <c r="DT147" s="90"/>
      <c r="DU147" s="90"/>
      <c r="DV147" s="90"/>
      <c r="DW147" s="90"/>
      <c r="DX147" s="90"/>
      <c r="DY147" s="90"/>
      <c r="DZ147" s="90"/>
      <c r="EA147" s="90"/>
      <c r="EB147" s="90"/>
      <c r="EC147" s="90"/>
      <c r="ED147" s="90"/>
      <c r="EE147" s="90"/>
      <c r="EF147" s="90"/>
      <c r="EG147" s="90"/>
      <c r="EH147" s="90"/>
      <c r="EI147" s="90"/>
      <c r="EJ147" s="90"/>
      <c r="EK147" s="90"/>
      <c r="EL147" s="90"/>
      <c r="EM147" s="90"/>
    </row>
    <row r="148" spans="23:143" ht="17.25" hidden="1" customHeight="1" x14ac:dyDescent="0.3">
      <c r="AA148" s="14"/>
      <c r="AB148" s="14"/>
      <c r="AC148" s="14"/>
      <c r="AE148" s="20" t="s">
        <v>27</v>
      </c>
      <c r="AV148" s="171"/>
      <c r="AW148" s="171"/>
      <c r="AX148" s="171"/>
      <c r="AY148" s="171"/>
      <c r="AZ148" s="171"/>
      <c r="BA148" s="171"/>
      <c r="BB148" s="171"/>
      <c r="BC148" s="171"/>
      <c r="BX148" s="143"/>
      <c r="BY148" s="143"/>
      <c r="BZ148" s="143"/>
      <c r="CA148" s="143"/>
      <c r="CB148" s="143"/>
      <c r="CC148" s="143"/>
      <c r="CD148" s="143"/>
      <c r="CE148" s="143"/>
      <c r="CF148" s="143"/>
      <c r="CG148" s="143"/>
      <c r="CH148" s="143"/>
      <c r="CI148" s="143"/>
      <c r="CJ148" s="143"/>
      <c r="CK148" s="143"/>
      <c r="CL148" s="143"/>
      <c r="CM148" s="90"/>
      <c r="CN148" s="90"/>
      <c r="CO148" s="90"/>
      <c r="CP148" s="90"/>
      <c r="CQ148" s="90"/>
      <c r="CR148" s="90"/>
      <c r="CS148" s="90"/>
      <c r="CT148" s="90"/>
      <c r="CU148" s="90"/>
      <c r="CV148" s="90"/>
      <c r="CW148" s="90"/>
      <c r="CX148" s="90"/>
      <c r="CY148" s="90"/>
      <c r="CZ148" s="90"/>
      <c r="DA148" s="90"/>
      <c r="DB148" s="90"/>
      <c r="DC148" s="90"/>
      <c r="DD148" s="90"/>
      <c r="DE148" s="90"/>
      <c r="DF148" s="90"/>
      <c r="DG148" s="90"/>
      <c r="DH148" s="90"/>
      <c r="DI148" s="90"/>
      <c r="DJ148" s="90"/>
      <c r="DK148" s="90"/>
      <c r="DL148" s="90"/>
      <c r="DM148" s="90"/>
      <c r="DN148" s="90"/>
      <c r="DO148" s="90"/>
      <c r="DP148" s="90"/>
      <c r="DQ148" s="90"/>
      <c r="DR148" s="90"/>
      <c r="DS148" s="90"/>
      <c r="DT148" s="90"/>
      <c r="DU148" s="90"/>
      <c r="DV148" s="90"/>
      <c r="DW148" s="90"/>
      <c r="DX148" s="90"/>
      <c r="DY148" s="90"/>
      <c r="DZ148" s="90"/>
      <c r="EA148" s="90"/>
      <c r="EB148" s="90"/>
      <c r="EC148" s="90"/>
      <c r="ED148" s="90"/>
      <c r="EE148" s="90"/>
      <c r="EF148" s="90"/>
      <c r="EG148" s="90"/>
      <c r="EH148" s="90"/>
      <c r="EI148" s="90"/>
      <c r="EJ148" s="90"/>
      <c r="EK148" s="90"/>
      <c r="EL148" s="90"/>
      <c r="EM148" s="90"/>
    </row>
    <row r="149" spans="23:143" ht="17.25" hidden="1" customHeight="1" x14ac:dyDescent="0.3">
      <c r="AA149" s="14"/>
      <c r="AB149" s="14"/>
      <c r="AC149" s="14"/>
      <c r="AE149" s="20" t="s">
        <v>50</v>
      </c>
      <c r="AV149" s="172"/>
      <c r="AW149" s="172"/>
      <c r="AX149" s="172"/>
      <c r="AY149" s="172"/>
      <c r="AZ149" s="172"/>
      <c r="BA149" s="172"/>
      <c r="BB149" s="172"/>
      <c r="BC149" s="172"/>
      <c r="BX149" s="143"/>
      <c r="BY149" s="143"/>
      <c r="BZ149" s="143"/>
      <c r="CA149" s="143"/>
      <c r="CB149" s="143"/>
      <c r="CC149" s="143"/>
      <c r="CD149" s="143"/>
      <c r="CE149" s="143"/>
      <c r="CF149" s="143"/>
      <c r="CG149" s="143"/>
      <c r="CH149" s="143"/>
      <c r="CI149" s="143"/>
      <c r="CJ149" s="143"/>
      <c r="CK149" s="143"/>
      <c r="CL149" s="143"/>
      <c r="CM149" s="90"/>
      <c r="CN149" s="90"/>
      <c r="CO149" s="90"/>
      <c r="CP149" s="90"/>
      <c r="CQ149" s="90"/>
      <c r="CR149" s="90"/>
      <c r="CS149" s="90"/>
      <c r="CT149" s="90"/>
      <c r="CU149" s="90"/>
      <c r="CV149" s="90"/>
      <c r="CW149" s="90"/>
      <c r="CX149" s="90"/>
      <c r="CY149" s="90"/>
      <c r="CZ149" s="90"/>
      <c r="DA149" s="90"/>
      <c r="DB149" s="90"/>
      <c r="DC149" s="90"/>
      <c r="DD149" s="90"/>
      <c r="DE149" s="90"/>
      <c r="DF149" s="90"/>
      <c r="DG149" s="90"/>
      <c r="DH149" s="90"/>
      <c r="DI149" s="90"/>
      <c r="DJ149" s="90"/>
      <c r="DK149" s="90"/>
      <c r="DL149" s="90"/>
      <c r="DM149" s="90"/>
      <c r="DN149" s="90"/>
      <c r="DO149" s="90"/>
      <c r="DP149" s="90"/>
      <c r="DQ149" s="90"/>
      <c r="DR149" s="90"/>
      <c r="DS149" s="90"/>
      <c r="DT149" s="90"/>
      <c r="DU149" s="90"/>
      <c r="DV149" s="90"/>
      <c r="DW149" s="90"/>
      <c r="DX149" s="90"/>
      <c r="DY149" s="90"/>
      <c r="DZ149" s="90"/>
      <c r="EA149" s="90"/>
      <c r="EB149" s="90"/>
      <c r="EC149" s="90"/>
      <c r="ED149" s="90"/>
      <c r="EE149" s="90"/>
      <c r="EF149" s="90"/>
      <c r="EG149" s="90"/>
      <c r="EH149" s="90"/>
      <c r="EI149" s="90"/>
      <c r="EJ149" s="90"/>
      <c r="EK149" s="90"/>
      <c r="EL149" s="90"/>
      <c r="EM149" s="90"/>
    </row>
    <row r="150" spans="23:143" ht="8.25" hidden="1" customHeight="1" x14ac:dyDescent="0.3">
      <c r="AA150" s="14"/>
      <c r="AB150" s="14"/>
      <c r="AC150" s="14"/>
      <c r="AE150" s="20"/>
      <c r="BX150" s="143"/>
      <c r="BY150" s="143"/>
      <c r="BZ150" s="143"/>
      <c r="CA150" s="143"/>
      <c r="CB150" s="143"/>
      <c r="CC150" s="143"/>
      <c r="CD150" s="143"/>
      <c r="CE150" s="143"/>
      <c r="CF150" s="143"/>
      <c r="CG150" s="143"/>
      <c r="CH150" s="143"/>
      <c r="CI150" s="143"/>
      <c r="CJ150" s="143"/>
      <c r="CK150" s="143"/>
      <c r="CL150" s="143"/>
      <c r="CM150" s="90"/>
      <c r="CN150" s="90"/>
      <c r="CO150" s="90"/>
      <c r="CP150" s="90"/>
      <c r="CQ150" s="90"/>
      <c r="CR150" s="90"/>
      <c r="CS150" s="90"/>
      <c r="CT150" s="90"/>
      <c r="CU150" s="90"/>
      <c r="CV150" s="90"/>
      <c r="CW150" s="90"/>
      <c r="CX150" s="90"/>
      <c r="CY150" s="90"/>
      <c r="CZ150" s="90"/>
      <c r="DA150" s="90"/>
      <c r="DB150" s="90"/>
      <c r="DC150" s="90"/>
      <c r="DD150" s="90"/>
      <c r="DE150" s="90"/>
      <c r="DF150" s="90"/>
      <c r="DG150" s="90"/>
      <c r="DH150" s="90"/>
      <c r="DI150" s="90"/>
      <c r="DJ150" s="90"/>
      <c r="DK150" s="90"/>
      <c r="DL150" s="90"/>
      <c r="DM150" s="90"/>
      <c r="DN150" s="90"/>
      <c r="DO150" s="90"/>
      <c r="DP150" s="90"/>
      <c r="DQ150" s="90"/>
      <c r="DR150" s="90"/>
      <c r="DS150" s="90"/>
      <c r="DT150" s="90"/>
      <c r="DU150" s="90"/>
      <c r="DV150" s="90"/>
      <c r="DW150" s="90"/>
      <c r="DX150" s="90"/>
      <c r="DY150" s="90"/>
      <c r="DZ150" s="90"/>
      <c r="EA150" s="90"/>
      <c r="EB150" s="90"/>
      <c r="EC150" s="90"/>
      <c r="ED150" s="90"/>
      <c r="EE150" s="90"/>
      <c r="EF150" s="90"/>
      <c r="EG150" s="90"/>
      <c r="EH150" s="90"/>
      <c r="EI150" s="90"/>
      <c r="EJ150" s="90"/>
      <c r="EK150" s="90"/>
      <c r="EL150" s="90"/>
      <c r="EM150" s="90"/>
    </row>
    <row r="151" spans="23:143" ht="15" hidden="1" customHeight="1" x14ac:dyDescent="0.25">
      <c r="AE151" s="48" t="str">
        <f>CONCATENATE("Kosten in jaar van aanschaf (",IF(AV147="","geen jaar gekozen",AV147),")")</f>
        <v>Kosten in jaar van aanschaf (geen jaar gekozen)</v>
      </c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73" t="s">
        <v>81</v>
      </c>
      <c r="AW151" s="173"/>
      <c r="AX151" s="173"/>
      <c r="AY151" s="173"/>
      <c r="AZ151" s="173"/>
      <c r="BA151" s="173"/>
      <c r="BB151" s="173"/>
      <c r="BC151" s="173"/>
      <c r="BD151" s="14"/>
      <c r="BE151" s="14"/>
      <c r="BF151" s="14"/>
      <c r="BG151" s="14"/>
      <c r="BH151" s="14"/>
      <c r="BI151" s="14"/>
      <c r="BJ151" s="14"/>
      <c r="BK151" s="14"/>
      <c r="BL151" s="173" t="s">
        <v>80</v>
      </c>
      <c r="BM151" s="173"/>
      <c r="BN151" s="173"/>
      <c r="BO151" s="173"/>
      <c r="BP151" s="173"/>
      <c r="BQ151" s="173"/>
      <c r="BR151" s="173"/>
      <c r="BS151" s="173"/>
      <c r="BX151" s="143"/>
      <c r="BY151" s="143"/>
      <c r="BZ151" s="143"/>
      <c r="CA151" s="143"/>
      <c r="CB151" s="143"/>
      <c r="CC151" s="143"/>
      <c r="CD151" s="143"/>
      <c r="CE151" s="143"/>
      <c r="CF151" s="143"/>
      <c r="CG151" s="143"/>
      <c r="CH151" s="143"/>
      <c r="CI151" s="143"/>
      <c r="CJ151" s="143"/>
      <c r="CK151" s="143"/>
      <c r="CL151" s="143"/>
      <c r="CM151" s="90"/>
      <c r="CN151" s="90"/>
      <c r="CO151" s="90"/>
      <c r="CP151" s="90"/>
      <c r="CQ151" s="90"/>
      <c r="CR151" s="90"/>
      <c r="CS151" s="90"/>
      <c r="CT151" s="90"/>
      <c r="CU151" s="90"/>
      <c r="CV151" s="90"/>
      <c r="CW151" s="90"/>
      <c r="CX151" s="90"/>
      <c r="CY151" s="90"/>
      <c r="CZ151" s="90"/>
      <c r="DA151" s="90"/>
      <c r="DB151" s="90"/>
      <c r="DC151" s="90"/>
      <c r="DD151" s="90"/>
      <c r="DE151" s="90"/>
      <c r="DF151" s="90"/>
      <c r="DG151" s="90"/>
      <c r="DH151" s="90"/>
      <c r="DI151" s="90"/>
      <c r="DJ151" s="90"/>
      <c r="DK151" s="90"/>
      <c r="DL151" s="90"/>
      <c r="DM151" s="90"/>
      <c r="DN151" s="90"/>
      <c r="DO151" s="90"/>
      <c r="DP151" s="90"/>
      <c r="DQ151" s="90"/>
      <c r="DR151" s="90"/>
      <c r="DS151" s="90"/>
      <c r="DT151" s="90"/>
      <c r="DU151" s="90"/>
      <c r="DV151" s="90"/>
      <c r="DW151" s="90"/>
      <c r="DX151" s="90"/>
      <c r="DY151" s="90"/>
      <c r="DZ151" s="90"/>
      <c r="EA151" s="90"/>
      <c r="EB151" s="90"/>
      <c r="EC151" s="90"/>
      <c r="ED151" s="90"/>
      <c r="EE151" s="90"/>
      <c r="EF151" s="90"/>
      <c r="EG151" s="90"/>
      <c r="EH151" s="90"/>
      <c r="EI151" s="90"/>
      <c r="EJ151" s="90"/>
      <c r="EK151" s="90"/>
      <c r="EL151" s="90"/>
      <c r="EM151" s="90"/>
    </row>
    <row r="152" spans="23:143" ht="13.8" hidden="1" x14ac:dyDescent="0.3">
      <c r="AE152" s="25" t="str">
        <f>CONCATENATE("Investeringskosten gebruiksmateriaal ",AV147)</f>
        <v xml:space="preserve">Investeringskosten gebruiksmateriaal </v>
      </c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150">
        <f>AN173+AN174+AN177+AN182</f>
        <v>0</v>
      </c>
      <c r="AW152" s="150"/>
      <c r="AX152" s="150"/>
      <c r="AY152" s="150"/>
      <c r="AZ152" s="150"/>
      <c r="BA152" s="150"/>
      <c r="BB152" s="150"/>
      <c r="BC152" s="150"/>
      <c r="BL152" s="150">
        <f>AV152+BL173+BL174+BL177+BL182</f>
        <v>0</v>
      </c>
      <c r="BM152" s="150"/>
      <c r="BN152" s="150"/>
      <c r="BO152" s="150"/>
      <c r="BP152" s="150"/>
      <c r="BQ152" s="150"/>
      <c r="BR152" s="150"/>
      <c r="BS152" s="150"/>
      <c r="BX152" s="143"/>
      <c r="BY152" s="143"/>
      <c r="BZ152" s="143"/>
      <c r="CA152" s="143"/>
      <c r="CB152" s="143"/>
      <c r="CC152" s="143"/>
      <c r="CD152" s="143"/>
      <c r="CE152" s="143"/>
      <c r="CF152" s="143"/>
      <c r="CG152" s="143"/>
      <c r="CH152" s="143"/>
      <c r="CI152" s="143"/>
      <c r="CJ152" s="143"/>
      <c r="CK152" s="143"/>
      <c r="CL152" s="143"/>
      <c r="CM152" s="90"/>
      <c r="CN152" s="90"/>
      <c r="CO152" s="90"/>
      <c r="CP152" s="90"/>
      <c r="CQ152" s="90"/>
      <c r="CR152" s="90"/>
      <c r="CS152" s="90"/>
      <c r="CT152" s="90"/>
      <c r="CU152" s="90"/>
      <c r="CV152" s="90"/>
      <c r="CW152" s="90"/>
      <c r="CX152" s="90"/>
      <c r="CY152" s="90"/>
      <c r="CZ152" s="90"/>
      <c r="DA152" s="90"/>
      <c r="DB152" s="90"/>
      <c r="DC152" s="90"/>
      <c r="DD152" s="90"/>
      <c r="DE152" s="90"/>
      <c r="DF152" s="90"/>
      <c r="DG152" s="90"/>
      <c r="DH152" s="90"/>
      <c r="DI152" s="90"/>
      <c r="DJ152" s="90"/>
      <c r="DK152" s="90"/>
      <c r="DL152" s="90"/>
      <c r="DM152" s="90"/>
      <c r="DN152" s="90"/>
      <c r="DO152" s="90"/>
      <c r="DP152" s="90"/>
      <c r="DQ152" s="90"/>
      <c r="DR152" s="90"/>
      <c r="DS152" s="90"/>
      <c r="DT152" s="90"/>
      <c r="DU152" s="90"/>
      <c r="DV152" s="90"/>
      <c r="DW152" s="90"/>
      <c r="DX152" s="90"/>
      <c r="DY152" s="90"/>
      <c r="DZ152" s="90"/>
      <c r="EA152" s="90"/>
      <c r="EB152" s="90"/>
      <c r="EC152" s="90"/>
      <c r="ED152" s="90"/>
      <c r="EE152" s="90"/>
      <c r="EF152" s="90"/>
      <c r="EG152" s="90"/>
      <c r="EH152" s="90"/>
      <c r="EI152" s="90"/>
      <c r="EJ152" s="90"/>
      <c r="EK152" s="90"/>
      <c r="EL152" s="90"/>
      <c r="EM152" s="90"/>
    </row>
    <row r="153" spans="23:143" ht="13.8" hidden="1" x14ac:dyDescent="0.3">
      <c r="AE153" s="25" t="s">
        <v>41</v>
      </c>
      <c r="AV153" s="150">
        <f>AV187</f>
        <v>0</v>
      </c>
      <c r="AW153" s="150"/>
      <c r="AX153" s="150"/>
      <c r="AY153" s="150"/>
      <c r="AZ153" s="150"/>
      <c r="BA153" s="150"/>
      <c r="BB153" s="150"/>
      <c r="BC153" s="150"/>
      <c r="BL153" s="150">
        <f>AV153+SUM(W173:W185)</f>
        <v>0</v>
      </c>
      <c r="BM153" s="150"/>
      <c r="BN153" s="150"/>
      <c r="BO153" s="150"/>
      <c r="BP153" s="150"/>
      <c r="BQ153" s="150"/>
      <c r="BR153" s="150"/>
      <c r="BS153" s="150"/>
      <c r="BX153" s="143"/>
      <c r="BY153" s="143"/>
      <c r="BZ153" s="143"/>
      <c r="CA153" s="143"/>
      <c r="CB153" s="143"/>
      <c r="CC153" s="143"/>
      <c r="CD153" s="143"/>
      <c r="CE153" s="143"/>
      <c r="CF153" s="143"/>
      <c r="CG153" s="143"/>
      <c r="CH153" s="143"/>
      <c r="CI153" s="143"/>
      <c r="CJ153" s="143"/>
      <c r="CK153" s="143"/>
      <c r="CL153" s="143"/>
      <c r="CM153" s="90"/>
      <c r="CN153" s="90"/>
      <c r="CO153" s="90"/>
      <c r="CP153" s="90"/>
      <c r="CQ153" s="90"/>
      <c r="CR153" s="90"/>
      <c r="CS153" s="90"/>
      <c r="CT153" s="90"/>
      <c r="CU153" s="90"/>
      <c r="CV153" s="90"/>
      <c r="CW153" s="90"/>
      <c r="CX153" s="90"/>
      <c r="CY153" s="90"/>
      <c r="CZ153" s="90"/>
      <c r="DA153" s="90"/>
      <c r="DB153" s="90"/>
      <c r="DC153" s="90"/>
      <c r="DD153" s="90"/>
      <c r="DE153" s="90"/>
      <c r="DF153" s="90"/>
      <c r="DG153" s="90"/>
      <c r="DH153" s="90"/>
      <c r="DI153" s="90"/>
      <c r="DJ153" s="90"/>
      <c r="DK153" s="90"/>
      <c r="DL153" s="90"/>
      <c r="DM153" s="90"/>
      <c r="DN153" s="90"/>
      <c r="DO153" s="90"/>
      <c r="DP153" s="90"/>
      <c r="DQ153" s="90"/>
      <c r="DR153" s="90"/>
      <c r="DS153" s="90"/>
      <c r="DT153" s="90"/>
      <c r="DU153" s="90"/>
      <c r="DV153" s="90"/>
      <c r="DW153" s="90"/>
      <c r="DX153" s="90"/>
      <c r="DY153" s="90"/>
      <c r="DZ153" s="90"/>
      <c r="EA153" s="90"/>
      <c r="EB153" s="90"/>
      <c r="EC153" s="90"/>
      <c r="ED153" s="90"/>
      <c r="EE153" s="90"/>
      <c r="EF153" s="90"/>
      <c r="EG153" s="90"/>
      <c r="EH153" s="90"/>
      <c r="EI153" s="90"/>
      <c r="EJ153" s="90"/>
      <c r="EK153" s="90"/>
      <c r="EL153" s="90"/>
      <c r="EM153" s="90"/>
    </row>
    <row r="154" spans="23:143" hidden="1" x14ac:dyDescent="0.2">
      <c r="BX154" s="143"/>
      <c r="BY154" s="143"/>
      <c r="BZ154" s="143"/>
      <c r="CA154" s="143"/>
      <c r="CB154" s="143"/>
      <c r="CC154" s="143"/>
      <c r="CD154" s="143"/>
      <c r="CE154" s="143"/>
      <c r="CF154" s="143"/>
      <c r="CG154" s="143"/>
      <c r="CH154" s="143"/>
      <c r="CI154" s="143"/>
      <c r="CJ154" s="143"/>
      <c r="CK154" s="143"/>
      <c r="CL154" s="143"/>
      <c r="CM154" s="90"/>
      <c r="CN154" s="90"/>
      <c r="CO154" s="90"/>
      <c r="CP154" s="90"/>
      <c r="CQ154" s="90"/>
      <c r="CR154" s="90"/>
      <c r="CS154" s="90"/>
      <c r="CT154" s="90"/>
      <c r="CU154" s="90"/>
      <c r="CV154" s="90"/>
      <c r="CW154" s="90"/>
      <c r="CX154" s="90"/>
      <c r="CY154" s="90"/>
      <c r="CZ154" s="90"/>
      <c r="DA154" s="90"/>
      <c r="DB154" s="90"/>
      <c r="DC154" s="90"/>
      <c r="DD154" s="90"/>
      <c r="DE154" s="90"/>
      <c r="DF154" s="90"/>
      <c r="DG154" s="90"/>
      <c r="DH154" s="90"/>
      <c r="DI154" s="90"/>
      <c r="DJ154" s="90"/>
      <c r="DK154" s="90"/>
      <c r="DL154" s="90"/>
      <c r="DM154" s="90"/>
      <c r="DN154" s="90"/>
      <c r="DO154" s="90"/>
      <c r="DP154" s="90"/>
      <c r="DQ154" s="90"/>
      <c r="DR154" s="90"/>
      <c r="DS154" s="90"/>
      <c r="DT154" s="90"/>
      <c r="DU154" s="90"/>
      <c r="DV154" s="90"/>
      <c r="DW154" s="90"/>
      <c r="DX154" s="90"/>
      <c r="DY154" s="90"/>
      <c r="DZ154" s="90"/>
      <c r="EA154" s="90"/>
      <c r="EB154" s="90"/>
      <c r="EC154" s="90"/>
      <c r="ED154" s="90"/>
      <c r="EE154" s="90"/>
      <c r="EF154" s="90"/>
      <c r="EG154" s="90"/>
      <c r="EH154" s="90"/>
      <c r="EI154" s="90"/>
      <c r="EJ154" s="90"/>
      <c r="EK154" s="90"/>
      <c r="EL154" s="90"/>
      <c r="EM154" s="90"/>
    </row>
    <row r="155" spans="23:143" ht="13.8" hidden="1" x14ac:dyDescent="0.3">
      <c r="AE155" s="25" t="str">
        <f>IF(X145=0,"Vul alle benodigde gegevens in",CONCATENATE("Waarde na afschrijvingstermijn (",IF(AV147="","geen jaar gekozen",AV147+(MID(AV148,1,2)+1)),")"))</f>
        <v>Vul alle benodigde gegevens in</v>
      </c>
      <c r="AV155" s="150" t="str">
        <f>IF(X145=0,"",AV152*(1+$AV$149)^MID($AV$148,1,2))</f>
        <v/>
      </c>
      <c r="AW155" s="150"/>
      <c r="AX155" s="150"/>
      <c r="AY155" s="150"/>
      <c r="AZ155" s="150"/>
      <c r="BA155" s="150"/>
      <c r="BB155" s="150"/>
      <c r="BC155" s="150"/>
      <c r="BL155" s="149" t="str">
        <f>IF(X145=0,"",BL152*(1+$AV$149)^MID($AV$148,1,2))</f>
        <v/>
      </c>
      <c r="BM155" s="149"/>
      <c r="BN155" s="149"/>
      <c r="BO155" s="149"/>
      <c r="BP155" s="149"/>
      <c r="BQ155" s="149"/>
      <c r="BR155" s="149"/>
      <c r="BS155" s="149"/>
      <c r="BX155" s="143"/>
      <c r="BY155" s="143"/>
      <c r="BZ155" s="143"/>
      <c r="CA155" s="143"/>
      <c r="CB155" s="143"/>
      <c r="CC155" s="143"/>
      <c r="CD155" s="143"/>
      <c r="CE155" s="143"/>
      <c r="CF155" s="143"/>
      <c r="CG155" s="143"/>
      <c r="CH155" s="143"/>
      <c r="CI155" s="143"/>
      <c r="CJ155" s="143"/>
      <c r="CK155" s="143"/>
      <c r="CL155" s="143"/>
      <c r="CM155" s="90"/>
      <c r="CN155" s="90"/>
      <c r="CO155" s="90"/>
      <c r="CP155" s="90"/>
      <c r="CQ155" s="90"/>
      <c r="CR155" s="90"/>
      <c r="CS155" s="90"/>
      <c r="CT155" s="90"/>
      <c r="CU155" s="90"/>
      <c r="CV155" s="90"/>
      <c r="CW155" s="90"/>
      <c r="CX155" s="90"/>
      <c r="CY155" s="90"/>
      <c r="CZ155" s="90"/>
      <c r="DA155" s="90"/>
      <c r="DB155" s="90"/>
      <c r="DC155" s="90"/>
      <c r="DD155" s="90"/>
      <c r="DE155" s="90"/>
      <c r="DF155" s="90"/>
      <c r="DG155" s="90"/>
      <c r="DH155" s="90"/>
      <c r="DI155" s="90"/>
      <c r="DJ155" s="90"/>
      <c r="DK155" s="90"/>
      <c r="DL155" s="90"/>
      <c r="DM155" s="90"/>
      <c r="DN155" s="90"/>
      <c r="DO155" s="90"/>
      <c r="DP155" s="90"/>
      <c r="DQ155" s="90"/>
      <c r="DR155" s="90"/>
      <c r="DS155" s="90"/>
      <c r="DT155" s="90"/>
      <c r="DU155" s="90"/>
      <c r="DV155" s="90"/>
      <c r="DW155" s="90"/>
      <c r="DX155" s="90"/>
      <c r="DY155" s="90"/>
      <c r="DZ155" s="90"/>
      <c r="EA155" s="90"/>
      <c r="EB155" s="90"/>
      <c r="EC155" s="90"/>
      <c r="ED155" s="90"/>
      <c r="EE155" s="90"/>
      <c r="EF155" s="90"/>
      <c r="EG155" s="90"/>
      <c r="EH155" s="90"/>
      <c r="EI155" s="90"/>
      <c r="EJ155" s="90"/>
      <c r="EK155" s="90"/>
      <c r="EL155" s="90"/>
      <c r="EM155" s="90"/>
    </row>
    <row r="156" spans="23:143" ht="13.8" hidden="1" x14ac:dyDescent="0.3">
      <c r="AE156" s="25" t="s">
        <v>74</v>
      </c>
      <c r="AV156" s="150" t="str">
        <f>IF(X145=0,"",AV155/MID(AV148,1,2))</f>
        <v/>
      </c>
      <c r="AW156" s="150"/>
      <c r="AX156" s="150"/>
      <c r="AY156" s="150"/>
      <c r="AZ156" s="150"/>
      <c r="BA156" s="150"/>
      <c r="BB156" s="150"/>
      <c r="BC156" s="150"/>
      <c r="BL156" s="150" t="str">
        <f>IF(X145=0,"",BL155/MID(AV148,1,2))</f>
        <v/>
      </c>
      <c r="BM156" s="150"/>
      <c r="BN156" s="150"/>
      <c r="BO156" s="150"/>
      <c r="BP156" s="150"/>
      <c r="BQ156" s="150"/>
      <c r="BR156" s="150"/>
      <c r="BS156" s="150"/>
      <c r="BX156" s="143"/>
      <c r="BY156" s="143"/>
      <c r="BZ156" s="143"/>
      <c r="CA156" s="143"/>
      <c r="CB156" s="143"/>
      <c r="CC156" s="143"/>
      <c r="CD156" s="143"/>
      <c r="CE156" s="143"/>
      <c r="CF156" s="143"/>
      <c r="CG156" s="143"/>
      <c r="CH156" s="143"/>
      <c r="CI156" s="143"/>
      <c r="CJ156" s="143"/>
      <c r="CK156" s="143"/>
      <c r="CL156" s="143"/>
      <c r="CM156" s="90"/>
      <c r="CN156" s="90"/>
      <c r="CO156" s="90"/>
      <c r="CP156" s="90"/>
      <c r="CQ156" s="90"/>
      <c r="CR156" s="90"/>
      <c r="CS156" s="90"/>
      <c r="CT156" s="90"/>
      <c r="CU156" s="90"/>
      <c r="CV156" s="90"/>
      <c r="CW156" s="90"/>
      <c r="CX156" s="90"/>
      <c r="CY156" s="90"/>
      <c r="CZ156" s="90"/>
      <c r="DA156" s="90"/>
      <c r="DB156" s="90"/>
      <c r="DC156" s="90"/>
      <c r="DD156" s="90"/>
      <c r="DE156" s="90"/>
      <c r="DF156" s="90"/>
      <c r="DG156" s="90"/>
      <c r="DH156" s="90"/>
      <c r="DI156" s="90"/>
      <c r="DJ156" s="90"/>
      <c r="DK156" s="90"/>
      <c r="DL156" s="90"/>
      <c r="DM156" s="90"/>
      <c r="DN156" s="90"/>
      <c r="DO156" s="90"/>
      <c r="DP156" s="90"/>
      <c r="DQ156" s="90"/>
      <c r="DR156" s="90"/>
      <c r="DS156" s="90"/>
      <c r="DT156" s="90"/>
      <c r="DU156" s="90"/>
      <c r="DV156" s="90"/>
      <c r="DW156" s="90"/>
      <c r="DX156" s="90"/>
      <c r="DY156" s="90"/>
      <c r="DZ156" s="90"/>
      <c r="EA156" s="90"/>
      <c r="EB156" s="90"/>
      <c r="EC156" s="90"/>
      <c r="ED156" s="90"/>
      <c r="EE156" s="90"/>
      <c r="EF156" s="90"/>
      <c r="EG156" s="90"/>
      <c r="EH156" s="90"/>
      <c r="EI156" s="90"/>
      <c r="EJ156" s="90"/>
      <c r="EK156" s="90"/>
      <c r="EL156" s="90"/>
      <c r="EM156" s="90"/>
    </row>
    <row r="157" spans="23:143" ht="10.5" hidden="1" customHeight="1" x14ac:dyDescent="0.2">
      <c r="AE157" s="68" t="s">
        <v>113</v>
      </c>
      <c r="BX157" s="143"/>
      <c r="BY157" s="143"/>
      <c r="BZ157" s="143"/>
      <c r="CA157" s="143"/>
      <c r="CB157" s="143"/>
      <c r="CC157" s="143"/>
      <c r="CD157" s="143"/>
      <c r="CE157" s="143"/>
      <c r="CF157" s="143"/>
      <c r="CG157" s="143"/>
      <c r="CH157" s="143"/>
      <c r="CI157" s="143"/>
      <c r="CJ157" s="143"/>
      <c r="CK157" s="143"/>
      <c r="CL157" s="143"/>
      <c r="CM157" s="90"/>
      <c r="CN157" s="90"/>
      <c r="CO157" s="90"/>
      <c r="CP157" s="90"/>
      <c r="CQ157" s="90"/>
      <c r="CR157" s="90"/>
      <c r="CS157" s="90"/>
      <c r="CT157" s="90"/>
      <c r="CU157" s="90"/>
      <c r="CV157" s="90"/>
      <c r="CW157" s="90"/>
      <c r="CX157" s="90"/>
      <c r="CY157" s="90"/>
      <c r="CZ157" s="90"/>
      <c r="DA157" s="90"/>
      <c r="DB157" s="90"/>
      <c r="DC157" s="90"/>
      <c r="DD157" s="90"/>
      <c r="DE157" s="90"/>
      <c r="DF157" s="90"/>
      <c r="DG157" s="90"/>
      <c r="DH157" s="90"/>
      <c r="DI157" s="90"/>
      <c r="DJ157" s="90"/>
      <c r="DK157" s="90"/>
      <c r="DL157" s="90"/>
      <c r="DM157" s="90"/>
      <c r="DN157" s="90"/>
      <c r="DO157" s="90"/>
      <c r="DP157" s="90"/>
      <c r="DQ157" s="90"/>
      <c r="DR157" s="90"/>
      <c r="DS157" s="90"/>
      <c r="DT157" s="90"/>
      <c r="DU157" s="90"/>
      <c r="DV157" s="90"/>
      <c r="DW157" s="90"/>
      <c r="DX157" s="90"/>
      <c r="DY157" s="90"/>
      <c r="DZ157" s="90"/>
      <c r="EA157" s="90"/>
      <c r="EB157" s="90"/>
      <c r="EC157" s="90"/>
      <c r="ED157" s="90"/>
      <c r="EE157" s="90"/>
      <c r="EF157" s="90"/>
      <c r="EG157" s="90"/>
      <c r="EH157" s="90"/>
      <c r="EI157" s="90"/>
      <c r="EJ157" s="90"/>
      <c r="EK157" s="90"/>
      <c r="EL157" s="90"/>
      <c r="EM157" s="90"/>
    </row>
    <row r="158" spans="23:143" hidden="1" x14ac:dyDescent="0.2">
      <c r="BX158" s="143"/>
      <c r="BY158" s="143"/>
      <c r="BZ158" s="143"/>
      <c r="CA158" s="143"/>
      <c r="CB158" s="143"/>
      <c r="CC158" s="143"/>
      <c r="CD158" s="143"/>
      <c r="CE158" s="143"/>
      <c r="CF158" s="143"/>
      <c r="CG158" s="143"/>
      <c r="CH158" s="143"/>
      <c r="CI158" s="143"/>
      <c r="CJ158" s="143"/>
      <c r="CK158" s="143"/>
      <c r="CL158" s="143"/>
      <c r="CM158" s="90"/>
      <c r="CN158" s="90"/>
      <c r="CO158" s="90"/>
      <c r="CP158" s="90"/>
      <c r="CQ158" s="90"/>
      <c r="CR158" s="90"/>
      <c r="CS158" s="90"/>
      <c r="CT158" s="90"/>
      <c r="CU158" s="90"/>
      <c r="CV158" s="90"/>
      <c r="CW158" s="90"/>
      <c r="CX158" s="90"/>
      <c r="CY158" s="90"/>
      <c r="CZ158" s="90"/>
      <c r="DA158" s="90"/>
      <c r="DB158" s="90"/>
      <c r="DC158" s="90"/>
      <c r="DD158" s="90"/>
      <c r="DE158" s="90"/>
      <c r="DF158" s="90"/>
      <c r="DG158" s="90"/>
      <c r="DH158" s="90"/>
      <c r="DI158" s="90"/>
      <c r="DJ158" s="90"/>
      <c r="DK158" s="90"/>
      <c r="DL158" s="90"/>
      <c r="DM158" s="90"/>
      <c r="DN158" s="90"/>
      <c r="DO158" s="90"/>
      <c r="DP158" s="90"/>
      <c r="DQ158" s="90"/>
      <c r="DR158" s="90"/>
      <c r="DS158" s="90"/>
      <c r="DT158" s="90"/>
      <c r="DU158" s="90"/>
      <c r="DV158" s="90"/>
      <c r="DW158" s="90"/>
      <c r="DX158" s="90"/>
      <c r="DY158" s="90"/>
      <c r="DZ158" s="90"/>
      <c r="EA158" s="90"/>
      <c r="EB158" s="90"/>
      <c r="EC158" s="90"/>
      <c r="ED158" s="90"/>
      <c r="EE158" s="90"/>
      <c r="EF158" s="90"/>
      <c r="EG158" s="90"/>
      <c r="EH158" s="90"/>
      <c r="EI158" s="90"/>
      <c r="EJ158" s="90"/>
      <c r="EK158" s="90"/>
      <c r="EL158" s="90"/>
      <c r="EM158" s="90"/>
    </row>
    <row r="159" spans="23:143" hidden="1" x14ac:dyDescent="0.2">
      <c r="BX159" s="143"/>
      <c r="BY159" s="143"/>
      <c r="BZ159" s="143"/>
      <c r="CA159" s="143"/>
      <c r="CB159" s="143"/>
      <c r="CC159" s="143"/>
      <c r="CD159" s="143"/>
      <c r="CE159" s="143"/>
      <c r="CF159" s="143"/>
      <c r="CG159" s="143"/>
      <c r="CH159" s="143"/>
      <c r="CI159" s="143"/>
      <c r="CJ159" s="143"/>
      <c r="CK159" s="143"/>
      <c r="CL159" s="143"/>
      <c r="CM159" s="90"/>
      <c r="CN159" s="90"/>
      <c r="CO159" s="90"/>
      <c r="CP159" s="90"/>
      <c r="CQ159" s="90"/>
      <c r="CR159" s="90"/>
      <c r="CS159" s="90"/>
      <c r="CT159" s="90"/>
      <c r="CU159" s="90"/>
      <c r="CV159" s="90"/>
      <c r="CW159" s="90"/>
      <c r="CX159" s="90"/>
      <c r="CY159" s="90"/>
      <c r="CZ159" s="90"/>
      <c r="DA159" s="90"/>
      <c r="DB159" s="90"/>
      <c r="DC159" s="90"/>
      <c r="DD159" s="90"/>
      <c r="DE159" s="90"/>
      <c r="DF159" s="90"/>
      <c r="DG159" s="90"/>
      <c r="DH159" s="90"/>
      <c r="DI159" s="90"/>
      <c r="DJ159" s="90"/>
      <c r="DK159" s="90"/>
      <c r="DL159" s="90"/>
      <c r="DM159" s="90"/>
      <c r="DN159" s="90"/>
      <c r="DO159" s="90"/>
      <c r="DP159" s="90"/>
      <c r="DQ159" s="90"/>
      <c r="DR159" s="90"/>
      <c r="DS159" s="90"/>
      <c r="DT159" s="90"/>
      <c r="DU159" s="90"/>
      <c r="DV159" s="90"/>
      <c r="DW159" s="90"/>
      <c r="DX159" s="90"/>
      <c r="DY159" s="90"/>
      <c r="DZ159" s="90"/>
      <c r="EA159" s="90"/>
      <c r="EB159" s="90"/>
      <c r="EC159" s="90"/>
      <c r="ED159" s="90"/>
      <c r="EE159" s="90"/>
      <c r="EF159" s="90"/>
      <c r="EG159" s="90"/>
      <c r="EH159" s="90"/>
      <c r="EI159" s="90"/>
      <c r="EJ159" s="90"/>
      <c r="EK159" s="90"/>
      <c r="EL159" s="90"/>
      <c r="EM159" s="90"/>
    </row>
    <row r="160" spans="23:143" ht="6.75" hidden="1" customHeight="1" x14ac:dyDescent="0.2">
      <c r="BX160" s="143"/>
      <c r="BY160" s="143"/>
      <c r="BZ160" s="143"/>
      <c r="CA160" s="143"/>
      <c r="CB160" s="143"/>
      <c r="CC160" s="143"/>
      <c r="CD160" s="143"/>
      <c r="CE160" s="143"/>
      <c r="CF160" s="143"/>
      <c r="CG160" s="143"/>
      <c r="CH160" s="143"/>
      <c r="CI160" s="143"/>
      <c r="CJ160" s="143"/>
      <c r="CK160" s="143"/>
      <c r="CL160" s="143"/>
      <c r="CM160" s="90"/>
      <c r="CN160" s="90"/>
      <c r="CO160" s="90"/>
      <c r="CP160" s="90"/>
      <c r="CQ160" s="90"/>
      <c r="CR160" s="90"/>
      <c r="CS160" s="90"/>
      <c r="CT160" s="90"/>
      <c r="CU160" s="90"/>
      <c r="CV160" s="90"/>
      <c r="CW160" s="90"/>
      <c r="CX160" s="90"/>
      <c r="CY160" s="90"/>
      <c r="CZ160" s="90"/>
      <c r="DA160" s="90"/>
      <c r="DB160" s="90"/>
      <c r="DC160" s="90"/>
      <c r="DD160" s="90"/>
      <c r="DE160" s="90"/>
      <c r="DF160" s="90"/>
      <c r="DG160" s="90"/>
      <c r="DH160" s="90"/>
      <c r="DI160" s="90"/>
      <c r="DJ160" s="90"/>
      <c r="DK160" s="90"/>
      <c r="DL160" s="90"/>
      <c r="DM160" s="90"/>
      <c r="DN160" s="90"/>
      <c r="DO160" s="90"/>
      <c r="DP160" s="90"/>
      <c r="DQ160" s="90"/>
      <c r="DR160" s="90"/>
      <c r="DS160" s="90"/>
      <c r="DT160" s="90"/>
      <c r="DU160" s="90"/>
      <c r="DV160" s="90"/>
      <c r="DW160" s="90"/>
      <c r="DX160" s="90"/>
      <c r="DY160" s="90"/>
      <c r="DZ160" s="90"/>
      <c r="EA160" s="90"/>
      <c r="EB160" s="90"/>
      <c r="EC160" s="90"/>
      <c r="ED160" s="90"/>
      <c r="EE160" s="90"/>
      <c r="EF160" s="90"/>
      <c r="EG160" s="90"/>
      <c r="EH160" s="90"/>
      <c r="EI160" s="90"/>
      <c r="EJ160" s="90"/>
      <c r="EK160" s="90"/>
      <c r="EL160" s="90"/>
      <c r="EM160" s="90"/>
    </row>
    <row r="161" spans="14:143" ht="12.75" hidden="1" customHeight="1" x14ac:dyDescent="0.3">
      <c r="N161" s="25" t="s">
        <v>43</v>
      </c>
      <c r="W161" s="49"/>
      <c r="X161" s="50"/>
      <c r="Y161" s="50"/>
      <c r="Z161" s="50"/>
      <c r="AA161" s="50"/>
      <c r="AB161" s="50"/>
      <c r="AC161" s="50"/>
      <c r="AD161" s="50"/>
      <c r="AE161" s="154"/>
      <c r="AF161" s="155"/>
      <c r="AG161" s="155"/>
      <c r="AH161" s="155"/>
      <c r="AI161" s="155"/>
      <c r="AJ161" s="155"/>
      <c r="AK161" s="155"/>
      <c r="AL161" s="155"/>
      <c r="BX161" s="143"/>
      <c r="BY161" s="143"/>
      <c r="BZ161" s="143"/>
      <c r="CA161" s="143"/>
      <c r="CB161" s="143"/>
      <c r="CC161" s="143"/>
      <c r="CD161" s="143"/>
      <c r="CE161" s="143"/>
      <c r="CF161" s="143"/>
      <c r="CG161" s="143"/>
      <c r="CH161" s="143"/>
      <c r="CI161" s="143"/>
      <c r="CJ161" s="143"/>
      <c r="CK161" s="143"/>
      <c r="CL161" s="143"/>
      <c r="CM161" s="90"/>
      <c r="CN161" s="90"/>
      <c r="CO161" s="90"/>
      <c r="CP161" s="90"/>
      <c r="CQ161" s="90"/>
      <c r="CR161" s="90"/>
      <c r="CS161" s="90"/>
      <c r="CT161" s="90"/>
      <c r="CU161" s="90"/>
      <c r="CV161" s="90"/>
      <c r="CW161" s="90"/>
      <c r="CX161" s="90"/>
      <c r="CY161" s="90"/>
      <c r="CZ161" s="90"/>
      <c r="DA161" s="90"/>
      <c r="DB161" s="90"/>
      <c r="DC161" s="90"/>
      <c r="DD161" s="90"/>
      <c r="DE161" s="90"/>
      <c r="DF161" s="90"/>
      <c r="DG161" s="90"/>
      <c r="DH161" s="90"/>
      <c r="DI161" s="90"/>
      <c r="DJ161" s="90"/>
      <c r="DK161" s="90"/>
      <c r="DL161" s="90"/>
      <c r="DM161" s="90"/>
      <c r="DN161" s="90"/>
      <c r="DO161" s="90"/>
      <c r="DP161" s="90"/>
      <c r="DQ161" s="90"/>
      <c r="DR161" s="90"/>
      <c r="DS161" s="90"/>
      <c r="DT161" s="90"/>
      <c r="DU161" s="90"/>
      <c r="DV161" s="90"/>
      <c r="DW161" s="90"/>
      <c r="DX161" s="90"/>
      <c r="DY161" s="90"/>
      <c r="DZ161" s="90"/>
      <c r="EA161" s="90"/>
      <c r="EB161" s="90"/>
      <c r="EC161" s="90"/>
      <c r="ED161" s="90"/>
      <c r="EE161" s="90"/>
      <c r="EF161" s="90"/>
      <c r="EG161" s="90"/>
      <c r="EH161" s="90"/>
      <c r="EI161" s="90"/>
      <c r="EJ161" s="90"/>
      <c r="EK161" s="90"/>
      <c r="EL161" s="90"/>
      <c r="EM161" s="90"/>
    </row>
    <row r="162" spans="14:143" ht="12" hidden="1" customHeight="1" x14ac:dyDescent="0.25">
      <c r="W162" s="50"/>
      <c r="X162" s="50"/>
      <c r="Y162" s="50"/>
      <c r="Z162" s="50"/>
      <c r="AA162" s="50"/>
      <c r="AB162" s="50"/>
      <c r="AC162" s="50"/>
      <c r="AD162" s="50"/>
      <c r="AE162" s="155"/>
      <c r="AF162" s="155"/>
      <c r="AG162" s="155"/>
      <c r="AH162" s="155"/>
      <c r="AI162" s="155"/>
      <c r="AJ162" s="155"/>
      <c r="AK162" s="155"/>
      <c r="AL162" s="155"/>
      <c r="BX162" s="143"/>
      <c r="BY162" s="143"/>
      <c r="BZ162" s="143"/>
      <c r="CA162" s="143"/>
      <c r="CB162" s="143"/>
      <c r="CC162" s="143"/>
      <c r="CD162" s="143"/>
      <c r="CE162" s="143"/>
      <c r="CF162" s="143"/>
      <c r="CG162" s="143"/>
      <c r="CH162" s="143"/>
      <c r="CI162" s="143"/>
      <c r="CJ162" s="143"/>
      <c r="CK162" s="143"/>
      <c r="CL162" s="143"/>
      <c r="CM162" s="90"/>
      <c r="CN162" s="90"/>
      <c r="CO162" s="90"/>
      <c r="CP162" s="90"/>
      <c r="CQ162" s="90"/>
      <c r="CR162" s="90"/>
      <c r="CS162" s="90"/>
      <c r="CT162" s="90"/>
      <c r="CU162" s="90"/>
      <c r="CV162" s="90"/>
      <c r="CW162" s="90"/>
      <c r="CX162" s="90"/>
      <c r="CY162" s="90"/>
      <c r="CZ162" s="90"/>
      <c r="DA162" s="90"/>
      <c r="DB162" s="90"/>
      <c r="DC162" s="90"/>
      <c r="DD162" s="90"/>
      <c r="DE162" s="90"/>
      <c r="DF162" s="90"/>
      <c r="DG162" s="90"/>
      <c r="DH162" s="90"/>
      <c r="DI162" s="90"/>
      <c r="DJ162" s="90"/>
      <c r="DK162" s="90"/>
      <c r="DL162" s="90"/>
      <c r="DM162" s="90"/>
      <c r="DN162" s="90"/>
      <c r="DO162" s="90"/>
      <c r="DP162" s="90"/>
      <c r="DQ162" s="90"/>
      <c r="DR162" s="90"/>
      <c r="DS162" s="90"/>
      <c r="DT162" s="90"/>
      <c r="DU162" s="90"/>
      <c r="DV162" s="90"/>
      <c r="DW162" s="90"/>
      <c r="DX162" s="90"/>
      <c r="DY162" s="90"/>
      <c r="DZ162" s="90"/>
      <c r="EA162" s="90"/>
      <c r="EB162" s="90"/>
      <c r="EC162" s="90"/>
      <c r="ED162" s="90"/>
      <c r="EE162" s="90"/>
      <c r="EF162" s="90"/>
      <c r="EG162" s="90"/>
      <c r="EH162" s="90"/>
      <c r="EI162" s="90"/>
      <c r="EJ162" s="90"/>
      <c r="EK162" s="90"/>
      <c r="EL162" s="90"/>
      <c r="EM162" s="90"/>
    </row>
    <row r="163" spans="14:143" ht="12" hidden="1" customHeight="1" x14ac:dyDescent="0.2">
      <c r="BX163" s="143"/>
      <c r="BY163" s="143"/>
      <c r="BZ163" s="143"/>
      <c r="CA163" s="143"/>
      <c r="CB163" s="143"/>
      <c r="CC163" s="143"/>
      <c r="CD163" s="143"/>
      <c r="CE163" s="143"/>
      <c r="CF163" s="143"/>
      <c r="CG163" s="143"/>
      <c r="CH163" s="143"/>
      <c r="CI163" s="143"/>
      <c r="CJ163" s="143"/>
      <c r="CK163" s="143"/>
      <c r="CL163" s="143"/>
      <c r="CM163" s="90"/>
      <c r="CN163" s="90"/>
      <c r="CO163" s="90"/>
      <c r="CP163" s="90"/>
      <c r="CQ163" s="90"/>
      <c r="CR163" s="90"/>
      <c r="CS163" s="90"/>
      <c r="CT163" s="90"/>
      <c r="CU163" s="90"/>
      <c r="CV163" s="90"/>
      <c r="CW163" s="90"/>
      <c r="CX163" s="90"/>
      <c r="CY163" s="90"/>
      <c r="CZ163" s="90"/>
      <c r="DA163" s="90"/>
      <c r="DB163" s="90"/>
      <c r="DC163" s="90"/>
      <c r="DD163" s="90"/>
      <c r="DE163" s="90"/>
      <c r="DF163" s="90"/>
      <c r="DG163" s="90"/>
      <c r="DH163" s="90"/>
      <c r="DI163" s="90"/>
      <c r="DJ163" s="90"/>
      <c r="DK163" s="90"/>
      <c r="DL163" s="90"/>
      <c r="DM163" s="90"/>
      <c r="DN163" s="90"/>
      <c r="DO163" s="90"/>
      <c r="DP163" s="90"/>
      <c r="DQ163" s="90"/>
      <c r="DR163" s="90"/>
      <c r="DS163" s="90"/>
      <c r="DT163" s="90"/>
      <c r="DU163" s="90"/>
      <c r="DV163" s="90"/>
      <c r="DW163" s="90"/>
      <c r="DX163" s="90"/>
      <c r="DY163" s="90"/>
      <c r="DZ163" s="90"/>
      <c r="EA163" s="90"/>
      <c r="EB163" s="90"/>
      <c r="EC163" s="90"/>
      <c r="ED163" s="90"/>
      <c r="EE163" s="90"/>
      <c r="EF163" s="90"/>
      <c r="EG163" s="90"/>
      <c r="EH163" s="90"/>
      <c r="EI163" s="90"/>
      <c r="EJ163" s="90"/>
      <c r="EK163" s="90"/>
      <c r="EL163" s="90"/>
      <c r="EM163" s="90"/>
    </row>
    <row r="164" spans="14:143" ht="12" hidden="1" customHeight="1" x14ac:dyDescent="0.2">
      <c r="BX164" s="143"/>
      <c r="BY164" s="143"/>
      <c r="BZ164" s="143"/>
      <c r="CA164" s="143"/>
      <c r="CB164" s="143"/>
      <c r="CC164" s="143"/>
      <c r="CD164" s="143"/>
      <c r="CE164" s="143"/>
      <c r="CF164" s="143"/>
      <c r="CG164" s="143"/>
      <c r="CH164" s="143"/>
      <c r="CI164" s="143"/>
      <c r="CJ164" s="143"/>
      <c r="CK164" s="143"/>
      <c r="CL164" s="143"/>
      <c r="CM164" s="90"/>
      <c r="CN164" s="90"/>
      <c r="CO164" s="90"/>
      <c r="CP164" s="90"/>
      <c r="CQ164" s="90"/>
      <c r="CR164" s="90"/>
      <c r="CS164" s="90"/>
      <c r="CT164" s="90"/>
      <c r="CU164" s="90"/>
      <c r="CV164" s="90"/>
      <c r="CW164" s="90"/>
      <c r="CX164" s="90"/>
      <c r="CY164" s="90"/>
      <c r="CZ164" s="90"/>
      <c r="DA164" s="90"/>
      <c r="DB164" s="90"/>
      <c r="DC164" s="90"/>
      <c r="DD164" s="90"/>
      <c r="DE164" s="90"/>
      <c r="DF164" s="90"/>
      <c r="DG164" s="90"/>
      <c r="DH164" s="90"/>
      <c r="DI164" s="90"/>
      <c r="DJ164" s="90"/>
      <c r="DK164" s="90"/>
      <c r="DL164" s="90"/>
      <c r="DM164" s="90"/>
      <c r="DN164" s="90"/>
      <c r="DO164" s="90"/>
      <c r="DP164" s="90"/>
      <c r="DQ164" s="90"/>
      <c r="DR164" s="90"/>
      <c r="DS164" s="90"/>
      <c r="DT164" s="90"/>
      <c r="DU164" s="90"/>
      <c r="DV164" s="90"/>
      <c r="DW164" s="90"/>
      <c r="DX164" s="90"/>
      <c r="DY164" s="90"/>
      <c r="DZ164" s="90"/>
      <c r="EA164" s="90"/>
      <c r="EB164" s="90"/>
      <c r="EC164" s="90"/>
      <c r="ED164" s="90"/>
      <c r="EE164" s="90"/>
      <c r="EF164" s="90"/>
      <c r="EG164" s="90"/>
      <c r="EH164" s="90"/>
      <c r="EI164" s="90"/>
      <c r="EJ164" s="90"/>
      <c r="EK164" s="90"/>
      <c r="EL164" s="90"/>
      <c r="EM164" s="90"/>
    </row>
    <row r="165" spans="14:143" hidden="1" x14ac:dyDescent="0.2">
      <c r="BX165" s="143"/>
      <c r="BY165" s="143"/>
      <c r="BZ165" s="143"/>
      <c r="CA165" s="143"/>
      <c r="CB165" s="143"/>
      <c r="CC165" s="143"/>
      <c r="CD165" s="143"/>
      <c r="CE165" s="143"/>
      <c r="CF165" s="143"/>
      <c r="CG165" s="143"/>
      <c r="CH165" s="143"/>
      <c r="CI165" s="143"/>
      <c r="CJ165" s="143"/>
      <c r="CK165" s="143"/>
      <c r="CL165" s="143"/>
      <c r="CM165" s="90"/>
      <c r="CN165" s="90"/>
      <c r="CO165" s="90"/>
      <c r="CP165" s="90"/>
      <c r="CQ165" s="90"/>
      <c r="CR165" s="90"/>
      <c r="CS165" s="90"/>
      <c r="CT165" s="90"/>
      <c r="CU165" s="90"/>
      <c r="CV165" s="90"/>
      <c r="CW165" s="90"/>
      <c r="CX165" s="90"/>
      <c r="CY165" s="90"/>
      <c r="CZ165" s="90"/>
      <c r="DA165" s="90"/>
      <c r="DB165" s="90"/>
      <c r="DC165" s="90"/>
      <c r="DD165" s="90"/>
      <c r="DE165" s="90"/>
      <c r="DF165" s="90"/>
      <c r="DG165" s="90"/>
      <c r="DH165" s="90"/>
      <c r="DI165" s="90"/>
      <c r="DJ165" s="90"/>
      <c r="DK165" s="90"/>
      <c r="DL165" s="90"/>
      <c r="DM165" s="90"/>
      <c r="DN165" s="90"/>
      <c r="DO165" s="90"/>
      <c r="DP165" s="90"/>
      <c r="DQ165" s="90"/>
      <c r="DR165" s="90"/>
      <c r="DS165" s="90"/>
      <c r="DT165" s="90"/>
      <c r="DU165" s="90"/>
      <c r="DV165" s="90"/>
      <c r="DW165" s="90"/>
      <c r="DX165" s="90"/>
      <c r="DY165" s="90"/>
      <c r="DZ165" s="90"/>
      <c r="EA165" s="90"/>
      <c r="EB165" s="90"/>
      <c r="EC165" s="90"/>
      <c r="ED165" s="90"/>
      <c r="EE165" s="90"/>
      <c r="EF165" s="90"/>
      <c r="EG165" s="90"/>
      <c r="EH165" s="90"/>
      <c r="EI165" s="90"/>
      <c r="EJ165" s="90"/>
      <c r="EK165" s="90"/>
      <c r="EL165" s="90"/>
      <c r="EM165" s="90"/>
    </row>
    <row r="166" spans="14:143" hidden="1" x14ac:dyDescent="0.2">
      <c r="BX166" s="143"/>
      <c r="BY166" s="143"/>
      <c r="BZ166" s="143"/>
      <c r="CA166" s="143"/>
      <c r="CB166" s="143"/>
      <c r="CC166" s="143"/>
      <c r="CD166" s="143"/>
      <c r="CE166" s="143"/>
      <c r="CF166" s="143"/>
      <c r="CG166" s="143"/>
      <c r="CH166" s="143"/>
      <c r="CI166" s="143"/>
      <c r="CJ166" s="143"/>
      <c r="CK166" s="143"/>
      <c r="CL166" s="143"/>
      <c r="CM166" s="90"/>
      <c r="CN166" s="90"/>
      <c r="CO166" s="90"/>
      <c r="CP166" s="90"/>
      <c r="CQ166" s="90"/>
      <c r="CR166" s="90"/>
      <c r="CS166" s="90"/>
      <c r="CT166" s="90"/>
      <c r="CU166" s="90"/>
      <c r="CV166" s="90"/>
      <c r="CW166" s="90"/>
      <c r="CX166" s="90"/>
      <c r="CY166" s="90"/>
      <c r="CZ166" s="90"/>
      <c r="DA166" s="90"/>
      <c r="DB166" s="90"/>
      <c r="DC166" s="90"/>
      <c r="DD166" s="90"/>
      <c r="DE166" s="90"/>
      <c r="DF166" s="90"/>
      <c r="DG166" s="90"/>
      <c r="DH166" s="90"/>
      <c r="DI166" s="90"/>
      <c r="DJ166" s="90"/>
      <c r="DK166" s="90"/>
      <c r="DL166" s="90"/>
      <c r="DM166" s="90"/>
      <c r="DN166" s="90"/>
      <c r="DO166" s="90"/>
      <c r="DP166" s="90"/>
      <c r="DQ166" s="90"/>
      <c r="DR166" s="90"/>
      <c r="DS166" s="90"/>
      <c r="DT166" s="90"/>
      <c r="DU166" s="90"/>
      <c r="DV166" s="90"/>
      <c r="DW166" s="90"/>
      <c r="DX166" s="90"/>
      <c r="DY166" s="90"/>
      <c r="DZ166" s="90"/>
      <c r="EA166" s="90"/>
      <c r="EB166" s="90"/>
      <c r="EC166" s="90"/>
      <c r="ED166" s="90"/>
      <c r="EE166" s="90"/>
      <c r="EF166" s="90"/>
      <c r="EG166" s="90"/>
      <c r="EH166" s="90"/>
      <c r="EI166" s="90"/>
      <c r="EJ166" s="90"/>
      <c r="EK166" s="90"/>
      <c r="EL166" s="90"/>
      <c r="EM166" s="90"/>
    </row>
    <row r="167" spans="14:143" hidden="1" x14ac:dyDescent="0.2">
      <c r="BX167" s="143"/>
      <c r="BY167" s="143"/>
      <c r="BZ167" s="143"/>
      <c r="CA167" s="143"/>
      <c r="CB167" s="143"/>
      <c r="CC167" s="143"/>
      <c r="CD167" s="143"/>
      <c r="CE167" s="143"/>
      <c r="CF167" s="143"/>
      <c r="CG167" s="143"/>
      <c r="CH167" s="143"/>
      <c r="CI167" s="143"/>
      <c r="CJ167" s="143"/>
      <c r="CK167" s="143"/>
      <c r="CL167" s="143"/>
      <c r="CM167" s="90"/>
      <c r="CN167" s="90"/>
      <c r="CO167" s="90"/>
      <c r="CP167" s="90"/>
      <c r="CQ167" s="90"/>
      <c r="CR167" s="90"/>
      <c r="CS167" s="90"/>
      <c r="CT167" s="90"/>
      <c r="CU167" s="90"/>
      <c r="CV167" s="90"/>
      <c r="CW167" s="90"/>
      <c r="CX167" s="90"/>
      <c r="CY167" s="90"/>
      <c r="CZ167" s="90"/>
      <c r="DA167" s="90"/>
      <c r="DB167" s="90"/>
      <c r="DC167" s="90"/>
      <c r="DD167" s="90"/>
      <c r="DE167" s="90"/>
      <c r="DF167" s="90"/>
      <c r="DG167" s="90"/>
      <c r="DH167" s="90"/>
      <c r="DI167" s="90"/>
      <c r="DJ167" s="90"/>
      <c r="DK167" s="90"/>
      <c r="DL167" s="90"/>
      <c r="DM167" s="90"/>
      <c r="DN167" s="90"/>
      <c r="DO167" s="90"/>
      <c r="DP167" s="90"/>
      <c r="DQ167" s="90"/>
      <c r="DR167" s="90"/>
      <c r="DS167" s="90"/>
      <c r="DT167" s="90"/>
      <c r="DU167" s="90"/>
      <c r="DV167" s="90"/>
      <c r="DW167" s="90"/>
      <c r="DX167" s="90"/>
      <c r="DY167" s="90"/>
      <c r="DZ167" s="90"/>
      <c r="EA167" s="90"/>
      <c r="EB167" s="90"/>
      <c r="EC167" s="90"/>
      <c r="ED167" s="90"/>
      <c r="EE167" s="90"/>
      <c r="EF167" s="90"/>
      <c r="EG167" s="90"/>
      <c r="EH167" s="90"/>
      <c r="EI167" s="90"/>
      <c r="EJ167" s="90"/>
      <c r="EK167" s="90"/>
      <c r="EL167" s="90"/>
      <c r="EM167" s="90"/>
    </row>
    <row r="168" spans="14:143" ht="2.25" customHeight="1" x14ac:dyDescent="0.2">
      <c r="BX168" s="143"/>
      <c r="BY168" s="143"/>
      <c r="BZ168" s="143"/>
      <c r="CA168" s="143"/>
      <c r="CB168" s="143"/>
      <c r="CC168" s="143"/>
      <c r="CD168" s="143"/>
      <c r="CE168" s="143"/>
      <c r="CF168" s="143"/>
      <c r="CG168" s="143"/>
      <c r="CH168" s="143"/>
      <c r="CI168" s="143"/>
      <c r="CJ168" s="143"/>
      <c r="CK168" s="143"/>
      <c r="CL168" s="143"/>
      <c r="CM168" s="90"/>
      <c r="CN168" s="90"/>
      <c r="CO168" s="90"/>
      <c r="CP168" s="90"/>
      <c r="CQ168" s="90"/>
      <c r="CR168" s="90"/>
      <c r="CS168" s="90"/>
      <c r="CT168" s="90"/>
      <c r="CU168" s="90"/>
      <c r="CV168" s="90"/>
      <c r="CW168" s="90"/>
      <c r="CX168" s="90"/>
      <c r="CY168" s="90"/>
      <c r="CZ168" s="90"/>
      <c r="DA168" s="90"/>
      <c r="DB168" s="90"/>
      <c r="DC168" s="90"/>
      <c r="DD168" s="90"/>
      <c r="DE168" s="90"/>
      <c r="DF168" s="90"/>
      <c r="DG168" s="90"/>
      <c r="DH168" s="90"/>
      <c r="DI168" s="90"/>
      <c r="DJ168" s="90"/>
      <c r="DK168" s="90"/>
      <c r="DL168" s="90"/>
      <c r="DM168" s="90"/>
      <c r="DN168" s="90"/>
      <c r="DO168" s="90"/>
      <c r="DP168" s="90"/>
      <c r="DQ168" s="90"/>
      <c r="DR168" s="90"/>
      <c r="DS168" s="90"/>
      <c r="DT168" s="90"/>
      <c r="DU168" s="90"/>
      <c r="DV168" s="90"/>
      <c r="DW168" s="90"/>
      <c r="DX168" s="90"/>
      <c r="DY168" s="90"/>
      <c r="DZ168" s="90"/>
      <c r="EA168" s="90"/>
      <c r="EB168" s="90"/>
      <c r="EC168" s="90"/>
      <c r="ED168" s="90"/>
      <c r="EE168" s="90"/>
      <c r="EF168" s="90"/>
      <c r="EG168" s="90"/>
      <c r="EH168" s="90"/>
      <c r="EI168" s="90"/>
      <c r="EJ168" s="90"/>
      <c r="EK168" s="90"/>
      <c r="EL168" s="90"/>
      <c r="EM168" s="90"/>
    </row>
    <row r="169" spans="14:143" ht="7.5" customHeight="1" x14ac:dyDescent="0.2">
      <c r="BX169" s="143"/>
      <c r="BY169" s="143"/>
      <c r="BZ169" s="143"/>
      <c r="CA169" s="143"/>
      <c r="CB169" s="143"/>
      <c r="CC169" s="143"/>
      <c r="CD169" s="143"/>
      <c r="CE169" s="143"/>
      <c r="CF169" s="143"/>
      <c r="CG169" s="143"/>
      <c r="CH169" s="143"/>
      <c r="CI169" s="143"/>
      <c r="CJ169" s="143"/>
      <c r="CK169" s="143"/>
      <c r="CL169" s="143"/>
      <c r="CM169" s="90"/>
      <c r="CN169" s="90"/>
      <c r="CO169" s="90"/>
      <c r="CP169" s="90"/>
      <c r="CQ169" s="90"/>
      <c r="CR169" s="90"/>
      <c r="CS169" s="90"/>
      <c r="CT169" s="90"/>
      <c r="CU169" s="90"/>
      <c r="CV169" s="90"/>
      <c r="CW169" s="90"/>
      <c r="CX169" s="90"/>
      <c r="CY169" s="90"/>
      <c r="CZ169" s="90"/>
      <c r="DA169" s="90"/>
      <c r="DB169" s="90"/>
      <c r="DC169" s="90"/>
      <c r="DD169" s="90"/>
      <c r="DE169" s="90"/>
      <c r="DF169" s="90"/>
      <c r="DG169" s="90"/>
      <c r="DH169" s="90"/>
      <c r="DI169" s="90"/>
      <c r="DJ169" s="90"/>
      <c r="DK169" s="90"/>
      <c r="DL169" s="90"/>
      <c r="DM169" s="90"/>
      <c r="DN169" s="90"/>
      <c r="DO169" s="90"/>
      <c r="DP169" s="90"/>
      <c r="DQ169" s="90"/>
      <c r="DR169" s="90"/>
      <c r="DS169" s="90"/>
      <c r="DT169" s="90"/>
      <c r="DU169" s="90"/>
      <c r="DV169" s="90"/>
      <c r="DW169" s="90"/>
      <c r="DX169" s="90"/>
      <c r="DY169" s="90"/>
      <c r="DZ169" s="90"/>
      <c r="EA169" s="90"/>
      <c r="EB169" s="90"/>
      <c r="EC169" s="90"/>
      <c r="ED169" s="90"/>
      <c r="EE169" s="90"/>
      <c r="EF169" s="90"/>
      <c r="EG169" s="90"/>
      <c r="EH169" s="90"/>
      <c r="EI169" s="90"/>
      <c r="EJ169" s="90"/>
      <c r="EK169" s="90"/>
      <c r="EL169" s="90"/>
      <c r="EM169" s="90"/>
    </row>
    <row r="170" spans="14:143" ht="16.2" thickBot="1" x14ac:dyDescent="0.35">
      <c r="AE170" s="23" t="s">
        <v>259</v>
      </c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X170" s="143"/>
      <c r="BY170" s="143"/>
      <c r="BZ170" s="143"/>
      <c r="CA170" s="143"/>
      <c r="CB170" s="143"/>
      <c r="CC170" s="143"/>
      <c r="CD170" s="143"/>
      <c r="CE170" s="143"/>
      <c r="CF170" s="143"/>
      <c r="CG170" s="143"/>
      <c r="CH170" s="143"/>
      <c r="CI170" s="143"/>
      <c r="CJ170" s="143"/>
      <c r="CK170" s="143"/>
      <c r="CL170" s="143"/>
      <c r="CM170" s="90"/>
      <c r="CN170" s="90"/>
      <c r="CO170" s="90"/>
      <c r="CP170" s="90"/>
      <c r="CQ170" s="90"/>
      <c r="CR170" s="90"/>
      <c r="CS170" s="90"/>
      <c r="CT170" s="90"/>
      <c r="CU170" s="90"/>
      <c r="CV170" s="90"/>
      <c r="CW170" s="90"/>
      <c r="CX170" s="90"/>
      <c r="CY170" s="90"/>
      <c r="CZ170" s="90"/>
      <c r="DA170" s="90"/>
      <c r="DB170" s="90"/>
      <c r="DC170" s="90"/>
      <c r="DD170" s="90"/>
      <c r="DE170" s="90"/>
      <c r="DF170" s="90"/>
      <c r="DG170" s="90"/>
      <c r="DH170" s="90"/>
      <c r="DI170" s="90"/>
      <c r="DJ170" s="90"/>
      <c r="DK170" s="90"/>
      <c r="DL170" s="90"/>
      <c r="DM170" s="90"/>
      <c r="DN170" s="90"/>
      <c r="DO170" s="90"/>
      <c r="DP170" s="90"/>
      <c r="DQ170" s="90"/>
      <c r="DR170" s="90"/>
      <c r="DS170" s="90"/>
      <c r="DT170" s="90"/>
      <c r="DU170" s="90"/>
      <c r="DV170" s="90"/>
      <c r="DW170" s="90"/>
      <c r="DX170" s="90"/>
      <c r="DY170" s="90"/>
      <c r="DZ170" s="90"/>
      <c r="EA170" s="90"/>
      <c r="EB170" s="90"/>
      <c r="EC170" s="90"/>
      <c r="ED170" s="90"/>
      <c r="EE170" s="90"/>
      <c r="EF170" s="90"/>
      <c r="EG170" s="90"/>
      <c r="EH170" s="90"/>
      <c r="EI170" s="90"/>
      <c r="EJ170" s="90"/>
      <c r="EK170" s="90"/>
      <c r="EL170" s="90"/>
      <c r="EM170" s="90"/>
    </row>
    <row r="171" spans="14:143" x14ac:dyDescent="0.2">
      <c r="BX171" s="143"/>
      <c r="BY171" s="143"/>
      <c r="BZ171" s="143"/>
      <c r="CA171" s="143"/>
      <c r="CB171" s="143"/>
      <c r="CC171" s="143"/>
      <c r="CD171" s="143"/>
      <c r="CE171" s="143"/>
      <c r="CF171" s="143"/>
      <c r="CG171" s="143"/>
      <c r="CH171" s="143"/>
      <c r="CI171" s="143"/>
      <c r="CJ171" s="143"/>
      <c r="CK171" s="143"/>
      <c r="CL171" s="143"/>
      <c r="CM171" s="90"/>
      <c r="CN171" s="90"/>
      <c r="CO171" s="90"/>
      <c r="CP171" s="90"/>
      <c r="CQ171" s="90"/>
      <c r="CR171" s="90"/>
      <c r="CS171" s="90"/>
      <c r="CT171" s="90"/>
      <c r="CU171" s="90"/>
      <c r="CV171" s="90"/>
      <c r="CW171" s="90"/>
      <c r="CX171" s="90"/>
      <c r="CY171" s="90"/>
      <c r="CZ171" s="90"/>
      <c r="DA171" s="90"/>
      <c r="DB171" s="90"/>
      <c r="DC171" s="90"/>
      <c r="DD171" s="90"/>
      <c r="DE171" s="90"/>
      <c r="DF171" s="90"/>
      <c r="DG171" s="90"/>
      <c r="DH171" s="90"/>
      <c r="DI171" s="90"/>
      <c r="DJ171" s="90"/>
      <c r="DK171" s="90"/>
      <c r="DL171" s="90"/>
      <c r="DM171" s="90"/>
      <c r="DN171" s="90"/>
      <c r="DO171" s="90"/>
      <c r="DP171" s="90"/>
      <c r="DQ171" s="90"/>
      <c r="DR171" s="90"/>
      <c r="DS171" s="90"/>
      <c r="DT171" s="90"/>
      <c r="DU171" s="90"/>
      <c r="DV171" s="90"/>
      <c r="DW171" s="90"/>
      <c r="DX171" s="90"/>
      <c r="DY171" s="90"/>
      <c r="DZ171" s="90"/>
      <c r="EA171" s="90"/>
      <c r="EB171" s="90"/>
      <c r="EC171" s="90"/>
      <c r="ED171" s="90"/>
      <c r="EE171" s="90"/>
      <c r="EF171" s="90"/>
      <c r="EG171" s="90"/>
      <c r="EH171" s="90"/>
      <c r="EI171" s="90"/>
      <c r="EJ171" s="90"/>
      <c r="EK171" s="90"/>
      <c r="EL171" s="90"/>
      <c r="EM171" s="90"/>
    </row>
    <row r="172" spans="14:143" ht="30.75" customHeight="1" x14ac:dyDescent="0.2">
      <c r="AN172" s="165" t="s">
        <v>258</v>
      </c>
      <c r="AO172" s="165"/>
      <c r="AP172" s="165"/>
      <c r="AQ172" s="165"/>
      <c r="AR172" s="165"/>
      <c r="AS172" s="165"/>
      <c r="AT172" s="165"/>
      <c r="AU172" s="165"/>
      <c r="AV172" s="166"/>
      <c r="AW172" s="166"/>
      <c r="AX172" s="166"/>
      <c r="AY172" s="166"/>
      <c r="AZ172" s="166"/>
      <c r="BA172" s="166"/>
      <c r="BB172" s="166"/>
      <c r="BC172" s="166"/>
      <c r="BD172" s="90"/>
      <c r="BE172" s="90"/>
      <c r="BF172" s="90"/>
      <c r="BG172" s="90"/>
      <c r="BH172" s="90"/>
      <c r="BI172" s="90"/>
      <c r="BJ172" s="90"/>
      <c r="BK172" s="90"/>
      <c r="BL172" s="166"/>
      <c r="BM172" s="166"/>
      <c r="BN172" s="166"/>
      <c r="BO172" s="166"/>
      <c r="BP172" s="166"/>
      <c r="BQ172" s="166"/>
      <c r="BR172" s="166"/>
      <c r="BS172" s="166"/>
      <c r="BX172" s="143"/>
      <c r="BY172" s="143"/>
      <c r="BZ172" s="143"/>
      <c r="CA172" s="143"/>
      <c r="CB172" s="143"/>
      <c r="CC172" s="143"/>
      <c r="CD172" s="143"/>
      <c r="CE172" s="143"/>
      <c r="CF172" s="143"/>
      <c r="CG172" s="143"/>
      <c r="CH172" s="143"/>
      <c r="CI172" s="143"/>
      <c r="CJ172" s="143"/>
      <c r="CK172" s="143"/>
      <c r="CL172" s="143"/>
      <c r="CM172" s="90"/>
      <c r="CN172" s="90"/>
      <c r="CO172" s="90"/>
      <c r="CP172" s="90"/>
      <c r="CQ172" s="90"/>
      <c r="CR172" s="90"/>
      <c r="CS172" s="90"/>
      <c r="CT172" s="90"/>
      <c r="CU172" s="90"/>
      <c r="CV172" s="90"/>
      <c r="CW172" s="90"/>
      <c r="CX172" s="90"/>
      <c r="CY172" s="90"/>
      <c r="CZ172" s="90"/>
      <c r="DA172" s="90"/>
      <c r="DB172" s="90"/>
      <c r="DC172" s="90"/>
      <c r="DD172" s="90"/>
      <c r="DE172" s="90"/>
      <c r="DF172" s="90"/>
      <c r="DG172" s="90"/>
      <c r="DH172" s="90"/>
      <c r="DI172" s="90"/>
      <c r="DJ172" s="90"/>
      <c r="DK172" s="90"/>
      <c r="DL172" s="90"/>
      <c r="DM172" s="90"/>
      <c r="DN172" s="90"/>
      <c r="DO172" s="90"/>
      <c r="DP172" s="90"/>
      <c r="DQ172" s="90"/>
      <c r="DR172" s="90"/>
      <c r="DS172" s="90"/>
      <c r="DT172" s="90"/>
      <c r="DU172" s="90"/>
      <c r="DV172" s="90"/>
      <c r="DW172" s="90"/>
      <c r="DX172" s="90"/>
      <c r="DY172" s="90"/>
      <c r="DZ172" s="90"/>
      <c r="EA172" s="90"/>
      <c r="EB172" s="90"/>
      <c r="EC172" s="90"/>
      <c r="ED172" s="90"/>
      <c r="EE172" s="90"/>
      <c r="EF172" s="90"/>
      <c r="EG172" s="90"/>
      <c r="EH172" s="90"/>
      <c r="EI172" s="90"/>
      <c r="EJ172" s="90"/>
      <c r="EK172" s="90"/>
      <c r="EL172" s="90"/>
      <c r="EM172" s="90"/>
    </row>
    <row r="173" spans="14:143" ht="15.6" hidden="1" x14ac:dyDescent="0.2">
      <c r="N173" s="13" t="s">
        <v>71</v>
      </c>
      <c r="O173" s="13" t="s">
        <v>82</v>
      </c>
      <c r="P173" s="13">
        <v>0</v>
      </c>
      <c r="Q173" s="59"/>
      <c r="R173" s="59"/>
      <c r="S173" s="59" t="str">
        <f>CONCATENATE(P173,N173)</f>
        <v>0GA</v>
      </c>
      <c r="T173" s="59" t="str">
        <f>CONCATENATE(P173,N173)</f>
        <v>0GA</v>
      </c>
      <c r="U173" s="59" t="str">
        <f>CONCATENATE(P173,O173)</f>
        <v>0VA</v>
      </c>
      <c r="W173" s="13">
        <f>SUMIF($X$197:$X$1124,U173,$BN$197:$BN$1124)</f>
        <v>0</v>
      </c>
      <c r="AE173" s="29" t="s">
        <v>65</v>
      </c>
      <c r="AF173" s="30"/>
      <c r="AG173" s="30"/>
      <c r="AH173" s="30"/>
      <c r="AI173" s="30"/>
      <c r="AJ173" s="30"/>
      <c r="AK173" s="30"/>
      <c r="AL173" s="30"/>
      <c r="AM173" s="30"/>
      <c r="AN173" s="181">
        <f>SUMIF($X$197:$X$809,CONCATENATE($P173,MID(AN$170,1,1),"N"),$BN$197:$BN$809)</f>
        <v>0</v>
      </c>
      <c r="AO173" s="182"/>
      <c r="AP173" s="182"/>
      <c r="AQ173" s="182"/>
      <c r="AR173" s="182"/>
      <c r="AS173" s="182"/>
      <c r="AT173" s="182"/>
      <c r="AU173" s="182"/>
      <c r="AV173" s="167"/>
      <c r="AW173" s="168"/>
      <c r="AX173" s="168"/>
      <c r="AY173" s="168"/>
      <c r="AZ173" s="168"/>
      <c r="BA173" s="168"/>
      <c r="BB173" s="168"/>
      <c r="BC173" s="168"/>
      <c r="BD173" s="90"/>
      <c r="BE173" s="90"/>
      <c r="BF173" s="90"/>
      <c r="BG173" s="90"/>
      <c r="BH173" s="90"/>
      <c r="BI173" s="90"/>
      <c r="BJ173" s="90"/>
      <c r="BK173" s="90"/>
      <c r="BL173" s="167"/>
      <c r="BM173" s="168"/>
      <c r="BN173" s="168"/>
      <c r="BO173" s="168"/>
      <c r="BP173" s="168"/>
      <c r="BQ173" s="168"/>
      <c r="BR173" s="168"/>
      <c r="BS173" s="168"/>
      <c r="BX173" s="143"/>
      <c r="BY173" s="143"/>
      <c r="BZ173" s="143"/>
      <c r="CA173" s="143"/>
      <c r="CB173" s="143"/>
      <c r="CC173" s="143"/>
      <c r="CD173" s="143"/>
      <c r="CE173" s="143"/>
      <c r="CF173" s="143"/>
      <c r="CG173" s="143"/>
      <c r="CH173" s="143"/>
      <c r="CI173" s="143"/>
      <c r="CJ173" s="143"/>
      <c r="CK173" s="143"/>
      <c r="CL173" s="143"/>
      <c r="CM173" s="90"/>
      <c r="CN173" s="90"/>
      <c r="CO173" s="90"/>
      <c r="CP173" s="90"/>
      <c r="CQ173" s="90"/>
      <c r="CR173" s="90"/>
      <c r="CS173" s="90"/>
      <c r="CT173" s="90"/>
      <c r="CU173" s="90"/>
      <c r="CV173" s="90"/>
      <c r="CW173" s="90"/>
      <c r="CX173" s="90"/>
      <c r="CY173" s="90"/>
      <c r="CZ173" s="90"/>
      <c r="DA173" s="90"/>
      <c r="DB173" s="90"/>
      <c r="DC173" s="90"/>
      <c r="DD173" s="90"/>
      <c r="DE173" s="90"/>
      <c r="DF173" s="90"/>
      <c r="DG173" s="90"/>
      <c r="DH173" s="90"/>
      <c r="DI173" s="90"/>
      <c r="DJ173" s="90"/>
      <c r="DK173" s="90"/>
      <c r="DL173" s="90"/>
      <c r="DM173" s="90"/>
      <c r="DN173" s="90"/>
      <c r="DO173" s="90"/>
      <c r="DP173" s="90"/>
      <c r="DQ173" s="90"/>
      <c r="DR173" s="90"/>
      <c r="DS173" s="90"/>
      <c r="DT173" s="90"/>
      <c r="DU173" s="90"/>
      <c r="DV173" s="90"/>
      <c r="DW173" s="90"/>
      <c r="DX173" s="90"/>
      <c r="DY173" s="90"/>
      <c r="DZ173" s="90"/>
      <c r="EA173" s="90"/>
      <c r="EB173" s="90"/>
      <c r="EC173" s="90"/>
      <c r="ED173" s="90"/>
      <c r="EE173" s="90"/>
      <c r="EF173" s="90"/>
      <c r="EG173" s="90"/>
      <c r="EH173" s="90"/>
      <c r="EI173" s="90"/>
      <c r="EJ173" s="90"/>
      <c r="EK173" s="90"/>
      <c r="EL173" s="90"/>
      <c r="EM173" s="90"/>
    </row>
    <row r="174" spans="14:143" ht="15.6" hidden="1" x14ac:dyDescent="0.2">
      <c r="Q174" s="59"/>
      <c r="R174" s="59"/>
      <c r="S174" s="59"/>
      <c r="T174" s="59"/>
      <c r="U174" s="59" t="str">
        <f t="shared" ref="U174:U185" si="2">CONCATENATE(P174,O174)</f>
        <v/>
      </c>
      <c r="AE174" s="29" t="s">
        <v>75</v>
      </c>
      <c r="AF174" s="30"/>
      <c r="AG174" s="30"/>
      <c r="AH174" s="30"/>
      <c r="AI174" s="30"/>
      <c r="AJ174" s="30"/>
      <c r="AK174" s="30"/>
      <c r="AL174" s="30"/>
      <c r="AM174" s="30"/>
      <c r="AN174" s="181">
        <f>SUM(AN175:AU176)</f>
        <v>0</v>
      </c>
      <c r="AO174" s="182"/>
      <c r="AP174" s="182"/>
      <c r="AQ174" s="182"/>
      <c r="AR174" s="182"/>
      <c r="AS174" s="182"/>
      <c r="AT174" s="182"/>
      <c r="AU174" s="182"/>
      <c r="AV174" s="167"/>
      <c r="AW174" s="168"/>
      <c r="AX174" s="168"/>
      <c r="AY174" s="168"/>
      <c r="AZ174" s="168"/>
      <c r="BA174" s="168"/>
      <c r="BB174" s="168"/>
      <c r="BC174" s="168"/>
      <c r="BD174" s="90"/>
      <c r="BE174" s="90"/>
      <c r="BF174" s="90"/>
      <c r="BG174" s="90"/>
      <c r="BH174" s="90"/>
      <c r="BI174" s="90"/>
      <c r="BJ174" s="90"/>
      <c r="BK174" s="90"/>
      <c r="BL174" s="167"/>
      <c r="BM174" s="168"/>
      <c r="BN174" s="168"/>
      <c r="BO174" s="168"/>
      <c r="BP174" s="168"/>
      <c r="BQ174" s="168"/>
      <c r="BR174" s="168"/>
      <c r="BS174" s="168"/>
      <c r="BX174" s="143"/>
      <c r="BY174" s="143"/>
      <c r="BZ174" s="143"/>
      <c r="CA174" s="143"/>
      <c r="CB174" s="143"/>
      <c r="CC174" s="143"/>
      <c r="CD174" s="143"/>
      <c r="CE174" s="143"/>
      <c r="CF174" s="143"/>
      <c r="CG174" s="143"/>
      <c r="CH174" s="143"/>
      <c r="CI174" s="143"/>
      <c r="CJ174" s="143"/>
      <c r="CK174" s="143"/>
      <c r="CL174" s="143"/>
      <c r="CM174" s="90"/>
      <c r="CN174" s="90"/>
      <c r="CO174" s="90"/>
      <c r="CP174" s="90"/>
      <c r="CQ174" s="90"/>
      <c r="CR174" s="90"/>
      <c r="CS174" s="90"/>
      <c r="CT174" s="90"/>
      <c r="CU174" s="90"/>
      <c r="CV174" s="90"/>
      <c r="CW174" s="90"/>
      <c r="CX174" s="90"/>
      <c r="CY174" s="90"/>
      <c r="CZ174" s="90"/>
      <c r="DA174" s="90"/>
      <c r="DB174" s="90"/>
      <c r="DC174" s="90"/>
      <c r="DD174" s="90"/>
      <c r="DE174" s="90"/>
      <c r="DF174" s="90"/>
      <c r="DG174" s="90"/>
      <c r="DH174" s="90"/>
      <c r="DI174" s="90"/>
      <c r="DJ174" s="90"/>
      <c r="DK174" s="90"/>
      <c r="DL174" s="90"/>
      <c r="DM174" s="90"/>
      <c r="DN174" s="90"/>
      <c r="DO174" s="90"/>
      <c r="DP174" s="90"/>
      <c r="DQ174" s="90"/>
      <c r="DR174" s="90"/>
      <c r="DS174" s="90"/>
      <c r="DT174" s="90"/>
      <c r="DU174" s="90"/>
      <c r="DV174" s="90"/>
      <c r="DW174" s="90"/>
      <c r="DX174" s="90"/>
      <c r="DY174" s="90"/>
      <c r="DZ174" s="90"/>
      <c r="EA174" s="90"/>
      <c r="EB174" s="90"/>
      <c r="EC174" s="90"/>
      <c r="ED174" s="90"/>
      <c r="EE174" s="90"/>
      <c r="EF174" s="90"/>
      <c r="EG174" s="90"/>
      <c r="EH174" s="90"/>
      <c r="EI174" s="90"/>
      <c r="EJ174" s="90"/>
      <c r="EK174" s="90"/>
      <c r="EL174" s="90"/>
      <c r="EM174" s="90"/>
    </row>
    <row r="175" spans="14:143" ht="13.8" hidden="1" x14ac:dyDescent="0.3">
      <c r="N175" s="13" t="s">
        <v>71</v>
      </c>
      <c r="O175" s="13" t="s">
        <v>82</v>
      </c>
      <c r="P175" s="13">
        <v>1</v>
      </c>
      <c r="Q175" s="59"/>
      <c r="R175" s="59"/>
      <c r="S175" s="59" t="str">
        <f t="shared" ref="S175:S176" si="3">CONCATENATE(P175,N175)</f>
        <v>1GA</v>
      </c>
      <c r="T175" s="59" t="str">
        <f t="shared" ref="T175:T176" si="4">CONCATENATE(P175,N175)</f>
        <v>1GA</v>
      </c>
      <c r="U175" s="59" t="str">
        <f t="shared" si="2"/>
        <v>1VA</v>
      </c>
      <c r="W175" s="13">
        <f>SUMIF($X$197:$X$1124,U175,$BN$197:$BN$1124)</f>
        <v>0</v>
      </c>
      <c r="AE175" s="27"/>
      <c r="AF175" s="25" t="s">
        <v>76</v>
      </c>
      <c r="AG175" s="27"/>
      <c r="AH175" s="27"/>
      <c r="AI175" s="27"/>
      <c r="AJ175" s="27"/>
      <c r="AK175" s="27"/>
      <c r="AL175" s="27"/>
      <c r="AM175" s="27"/>
      <c r="AN175" s="162">
        <f>SUMIF($X$197:$X$809,CONCATENATE($P175,MID(AN$172,1,1),"N"),$BN$197:$BN$809)</f>
        <v>0</v>
      </c>
      <c r="AO175" s="162"/>
      <c r="AP175" s="162"/>
      <c r="AQ175" s="162"/>
      <c r="AR175" s="162"/>
      <c r="AS175" s="162"/>
      <c r="AT175" s="162"/>
      <c r="AU175" s="162"/>
      <c r="AV175" s="163"/>
      <c r="AW175" s="163"/>
      <c r="AX175" s="163"/>
      <c r="AY175" s="163"/>
      <c r="AZ175" s="163"/>
      <c r="BA175" s="163"/>
      <c r="BB175" s="163"/>
      <c r="BC175" s="163"/>
      <c r="BD175" s="90"/>
      <c r="BE175" s="90"/>
      <c r="BF175" s="90"/>
      <c r="BG175" s="90"/>
      <c r="BH175" s="90"/>
      <c r="BI175" s="90"/>
      <c r="BJ175" s="90"/>
      <c r="BK175" s="90"/>
      <c r="BL175" s="163"/>
      <c r="BM175" s="163"/>
      <c r="BN175" s="163"/>
      <c r="BO175" s="163"/>
      <c r="BP175" s="163"/>
      <c r="BQ175" s="163"/>
      <c r="BR175" s="163"/>
      <c r="BS175" s="163"/>
      <c r="BX175" s="143"/>
      <c r="BY175" s="143"/>
      <c r="BZ175" s="143"/>
      <c r="CA175" s="143"/>
      <c r="CB175" s="143"/>
      <c r="CC175" s="143"/>
      <c r="CD175" s="143"/>
      <c r="CE175" s="143"/>
      <c r="CF175" s="143"/>
      <c r="CG175" s="143"/>
      <c r="CH175" s="143"/>
      <c r="CI175" s="143"/>
      <c r="CJ175" s="143"/>
      <c r="CK175" s="143"/>
      <c r="CL175" s="143"/>
      <c r="CM175" s="90"/>
      <c r="CN175" s="90"/>
      <c r="CO175" s="90"/>
      <c r="CP175" s="90"/>
      <c r="CQ175" s="90"/>
      <c r="CR175" s="90"/>
      <c r="CS175" s="90"/>
      <c r="CT175" s="90"/>
      <c r="CU175" s="90"/>
      <c r="CV175" s="90"/>
      <c r="CW175" s="90"/>
      <c r="CX175" s="90"/>
      <c r="CY175" s="90"/>
      <c r="CZ175" s="90"/>
      <c r="DA175" s="90"/>
      <c r="DB175" s="90"/>
      <c r="DC175" s="90"/>
      <c r="DD175" s="90"/>
      <c r="DE175" s="90"/>
      <c r="DF175" s="90"/>
      <c r="DG175" s="90"/>
      <c r="DH175" s="90"/>
      <c r="DI175" s="90"/>
      <c r="DJ175" s="90"/>
      <c r="DK175" s="90"/>
      <c r="DL175" s="90"/>
      <c r="DM175" s="90"/>
      <c r="DN175" s="90"/>
      <c r="DO175" s="90"/>
      <c r="DP175" s="90"/>
      <c r="DQ175" s="90"/>
      <c r="DR175" s="90"/>
      <c r="DS175" s="90"/>
      <c r="DT175" s="90"/>
      <c r="DU175" s="90"/>
      <c r="DV175" s="90"/>
      <c r="DW175" s="90"/>
      <c r="DX175" s="90"/>
      <c r="DY175" s="90"/>
      <c r="DZ175" s="90"/>
      <c r="EA175" s="90"/>
      <c r="EB175" s="90"/>
      <c r="EC175" s="90"/>
      <c r="ED175" s="90"/>
      <c r="EE175" s="90"/>
      <c r="EF175" s="90"/>
      <c r="EG175" s="90"/>
      <c r="EH175" s="90"/>
      <c r="EI175" s="90"/>
      <c r="EJ175" s="90"/>
      <c r="EK175" s="90"/>
      <c r="EL175" s="90"/>
      <c r="EM175" s="90"/>
    </row>
    <row r="176" spans="14:143" ht="13.8" hidden="1" x14ac:dyDescent="0.3">
      <c r="N176" s="13" t="s">
        <v>71</v>
      </c>
      <c r="O176" s="13" t="s">
        <v>82</v>
      </c>
      <c r="P176" s="13">
        <v>2</v>
      </c>
      <c r="Q176" s="59"/>
      <c r="R176" s="59"/>
      <c r="S176" s="59" t="str">
        <f t="shared" si="3"/>
        <v>2GA</v>
      </c>
      <c r="T176" s="59" t="str">
        <f t="shared" si="4"/>
        <v>2GA</v>
      </c>
      <c r="U176" s="59" t="str">
        <f t="shared" si="2"/>
        <v>2VA</v>
      </c>
      <c r="W176" s="13">
        <f>SUMIF($X$197:$X$1124,U176,$BN$197:$BN$1124)</f>
        <v>0</v>
      </c>
      <c r="AE176" s="27"/>
      <c r="AF176" s="25" t="s">
        <v>77</v>
      </c>
      <c r="AG176" s="27"/>
      <c r="AH176" s="27"/>
      <c r="AI176" s="27"/>
      <c r="AJ176" s="27"/>
      <c r="AK176" s="27"/>
      <c r="AL176" s="27"/>
      <c r="AM176" s="27"/>
      <c r="AN176" s="162">
        <f>SUMIF($X$197:$X$809,CONCATENATE($P176,MID(AN$172,1,1),"N"),$BN$197:$BN$809)</f>
        <v>0</v>
      </c>
      <c r="AO176" s="162"/>
      <c r="AP176" s="162"/>
      <c r="AQ176" s="162"/>
      <c r="AR176" s="162"/>
      <c r="AS176" s="162"/>
      <c r="AT176" s="162"/>
      <c r="AU176" s="162"/>
      <c r="AV176" s="163"/>
      <c r="AW176" s="163"/>
      <c r="AX176" s="163"/>
      <c r="AY176" s="163"/>
      <c r="AZ176" s="163"/>
      <c r="BA176" s="163"/>
      <c r="BB176" s="163"/>
      <c r="BC176" s="163"/>
      <c r="BD176" s="90"/>
      <c r="BE176" s="90"/>
      <c r="BF176" s="90"/>
      <c r="BG176" s="90"/>
      <c r="BH176" s="90"/>
      <c r="BI176" s="90"/>
      <c r="BJ176" s="90"/>
      <c r="BK176" s="90"/>
      <c r="BL176" s="163"/>
      <c r="BM176" s="163"/>
      <c r="BN176" s="163"/>
      <c r="BO176" s="163"/>
      <c r="BP176" s="163"/>
      <c r="BQ176" s="163"/>
      <c r="BR176" s="163"/>
      <c r="BS176" s="163"/>
      <c r="BX176" s="143"/>
      <c r="BY176" s="143"/>
      <c r="BZ176" s="143"/>
      <c r="CA176" s="143"/>
      <c r="CB176" s="143"/>
      <c r="CC176" s="143"/>
      <c r="CD176" s="143"/>
      <c r="CE176" s="143"/>
      <c r="CF176" s="143"/>
      <c r="CG176" s="143"/>
      <c r="CH176" s="143"/>
      <c r="CI176" s="143"/>
      <c r="CJ176" s="143"/>
      <c r="CK176" s="143"/>
      <c r="CL176" s="143"/>
      <c r="CM176" s="90"/>
      <c r="CN176" s="90"/>
      <c r="CO176" s="90"/>
      <c r="CP176" s="90"/>
      <c r="CQ176" s="90"/>
      <c r="CR176" s="90"/>
      <c r="CS176" s="90"/>
      <c r="CT176" s="90"/>
      <c r="CU176" s="90"/>
      <c r="CV176" s="90"/>
      <c r="CW176" s="90"/>
      <c r="CX176" s="90"/>
      <c r="CY176" s="90"/>
      <c r="CZ176" s="90"/>
      <c r="DA176" s="90"/>
      <c r="DB176" s="90"/>
      <c r="DC176" s="90"/>
      <c r="DD176" s="90"/>
      <c r="DE176" s="90"/>
      <c r="DF176" s="90"/>
      <c r="DG176" s="90"/>
      <c r="DH176" s="90"/>
      <c r="DI176" s="90"/>
      <c r="DJ176" s="90"/>
      <c r="DK176" s="90"/>
      <c r="DL176" s="90"/>
      <c r="DM176" s="90"/>
      <c r="DN176" s="90"/>
      <c r="DO176" s="90"/>
      <c r="DP176" s="90"/>
      <c r="DQ176" s="90"/>
      <c r="DR176" s="90"/>
      <c r="DS176" s="90"/>
      <c r="DT176" s="90"/>
      <c r="DU176" s="90"/>
      <c r="DV176" s="90"/>
      <c r="DW176" s="90"/>
      <c r="DX176" s="90"/>
      <c r="DY176" s="90"/>
      <c r="DZ176" s="90"/>
      <c r="EA176" s="90"/>
      <c r="EB176" s="90"/>
      <c r="EC176" s="90"/>
      <c r="ED176" s="90"/>
      <c r="EE176" s="90"/>
      <c r="EF176" s="90"/>
      <c r="EG176" s="90"/>
      <c r="EH176" s="90"/>
      <c r="EI176" s="90"/>
      <c r="EJ176" s="90"/>
      <c r="EK176" s="90"/>
      <c r="EL176" s="90"/>
      <c r="EM176" s="90"/>
    </row>
    <row r="177" spans="14:143" ht="15.6" x14ac:dyDescent="0.2">
      <c r="Q177" s="59"/>
      <c r="R177" s="59"/>
      <c r="S177" s="59"/>
      <c r="T177" s="59"/>
      <c r="U177" s="59" t="str">
        <f>CONCATENATE(P177,O177)</f>
        <v/>
      </c>
      <c r="AE177" s="142" t="s">
        <v>255</v>
      </c>
      <c r="AF177" s="30"/>
      <c r="AG177" s="30"/>
      <c r="AH177" s="30"/>
      <c r="AI177" s="30"/>
      <c r="AJ177" s="30"/>
      <c r="AK177" s="30"/>
      <c r="AL177" s="30"/>
      <c r="AM177" s="30"/>
      <c r="AN177" s="181">
        <f>BN202+BN224+BN225+BN226+BN227+BN228+BN229+BN230+BN231+BN232+BN233+BN234+BN235+BN236+BN237+BN238+BN239+BN240+BN271+BN272+BN273+BN274+BN275+BN276+BN277+BN278+BN279</f>
        <v>0</v>
      </c>
      <c r="AO177" s="182"/>
      <c r="AP177" s="182"/>
      <c r="AQ177" s="182"/>
      <c r="AR177" s="182"/>
      <c r="AS177" s="182"/>
      <c r="AT177" s="182"/>
      <c r="AU177" s="182"/>
      <c r="AV177" s="167"/>
      <c r="AW177" s="168"/>
      <c r="AX177" s="168"/>
      <c r="AY177" s="168"/>
      <c r="AZ177" s="168"/>
      <c r="BA177" s="168"/>
      <c r="BB177" s="168"/>
      <c r="BC177" s="168"/>
      <c r="BD177" s="90"/>
      <c r="BE177" s="90"/>
      <c r="BF177" s="90"/>
      <c r="BG177" s="90"/>
      <c r="BH177" s="90"/>
      <c r="BI177" s="90"/>
      <c r="BJ177" s="90"/>
      <c r="BK177" s="91"/>
      <c r="BL177" s="167"/>
      <c r="BM177" s="168"/>
      <c r="BN177" s="168"/>
      <c r="BO177" s="168"/>
      <c r="BP177" s="168"/>
      <c r="BQ177" s="168"/>
      <c r="BR177" s="168"/>
      <c r="BS177" s="168"/>
      <c r="BX177" s="143"/>
      <c r="BY177" s="143"/>
      <c r="BZ177" s="143"/>
      <c r="CA177" s="143"/>
      <c r="CB177" s="143"/>
      <c r="CC177" s="143"/>
      <c r="CD177" s="143"/>
      <c r="CE177" s="143"/>
      <c r="CF177" s="143"/>
      <c r="CG177" s="143"/>
      <c r="CH177" s="143"/>
      <c r="CI177" s="143"/>
      <c r="CJ177" s="143"/>
      <c r="CK177" s="143"/>
      <c r="CL177" s="143"/>
      <c r="CM177" s="90"/>
      <c r="CN177" s="90"/>
      <c r="CO177" s="90"/>
      <c r="CP177" s="90"/>
      <c r="CQ177" s="90"/>
      <c r="CR177" s="90"/>
      <c r="CS177" s="90"/>
      <c r="CT177" s="90"/>
      <c r="CU177" s="90"/>
      <c r="CV177" s="90"/>
      <c r="CW177" s="90"/>
      <c r="CX177" s="90"/>
      <c r="CY177" s="90"/>
      <c r="CZ177" s="90"/>
      <c r="DA177" s="90"/>
      <c r="DB177" s="90"/>
      <c r="DC177" s="90"/>
      <c r="DD177" s="90"/>
      <c r="DE177" s="90"/>
      <c r="DF177" s="90"/>
      <c r="DG177" s="90"/>
      <c r="DH177" s="90"/>
      <c r="DI177" s="90"/>
      <c r="DJ177" s="90"/>
      <c r="DK177" s="90"/>
      <c r="DL177" s="90"/>
      <c r="DM177" s="90"/>
      <c r="DN177" s="90"/>
      <c r="DO177" s="90"/>
      <c r="DP177" s="90"/>
      <c r="DQ177" s="90"/>
      <c r="DR177" s="90"/>
      <c r="DS177" s="90"/>
      <c r="DT177" s="90"/>
      <c r="DU177" s="90"/>
      <c r="DV177" s="90"/>
      <c r="DW177" s="90"/>
      <c r="DX177" s="90"/>
      <c r="DY177" s="90"/>
      <c r="DZ177" s="90"/>
      <c r="EA177" s="90"/>
      <c r="EB177" s="90"/>
      <c r="EC177" s="90"/>
      <c r="ED177" s="90"/>
      <c r="EE177" s="90"/>
      <c r="EF177" s="90"/>
      <c r="EG177" s="90"/>
      <c r="EH177" s="90"/>
      <c r="EI177" s="90"/>
      <c r="EJ177" s="90"/>
      <c r="EK177" s="90"/>
      <c r="EL177" s="90"/>
      <c r="EM177" s="90"/>
    </row>
    <row r="178" spans="14:143" ht="15.6" x14ac:dyDescent="0.2">
      <c r="Q178" s="59"/>
      <c r="R178" s="59"/>
      <c r="S178" s="59"/>
      <c r="T178" s="59"/>
      <c r="U178" s="59" t="str">
        <f>CONCATENATE(P178,O178)</f>
        <v/>
      </c>
      <c r="AE178" s="142" t="s">
        <v>256</v>
      </c>
      <c r="AF178" s="30"/>
      <c r="AG178" s="30"/>
      <c r="AH178" s="30"/>
      <c r="AI178" s="30"/>
      <c r="AJ178" s="30"/>
      <c r="AK178" s="30"/>
      <c r="AL178" s="30"/>
      <c r="AM178" s="30"/>
      <c r="AN178" s="181">
        <f>BN365+BN366+BN377+BN378+BN413+BN415</f>
        <v>0</v>
      </c>
      <c r="AO178" s="182"/>
      <c r="AP178" s="182"/>
      <c r="AQ178" s="182"/>
      <c r="AR178" s="182"/>
      <c r="AS178" s="182"/>
      <c r="AT178" s="182"/>
      <c r="AU178" s="182"/>
      <c r="AV178" s="167"/>
      <c r="AW178" s="168"/>
      <c r="AX178" s="168"/>
      <c r="AY178" s="168"/>
      <c r="AZ178" s="168"/>
      <c r="BA178" s="168"/>
      <c r="BB178" s="168"/>
      <c r="BC178" s="168"/>
      <c r="BD178" s="90"/>
      <c r="BE178" s="90"/>
      <c r="BF178" s="90"/>
      <c r="BG178" s="90"/>
      <c r="BH178" s="90"/>
      <c r="BI178" s="90"/>
      <c r="BJ178" s="90"/>
      <c r="BK178" s="91"/>
      <c r="BL178" s="167"/>
      <c r="BM178" s="168"/>
      <c r="BN178" s="168"/>
      <c r="BO178" s="168"/>
      <c r="BP178" s="168"/>
      <c r="BQ178" s="168"/>
      <c r="BR178" s="168"/>
      <c r="BS178" s="168"/>
      <c r="BX178" s="143"/>
      <c r="BY178" s="143"/>
      <c r="BZ178" s="143"/>
      <c r="CA178" s="143"/>
      <c r="CB178" s="143"/>
      <c r="CC178" s="143"/>
      <c r="CD178" s="143"/>
      <c r="CE178" s="143"/>
      <c r="CF178" s="143"/>
      <c r="CG178" s="143"/>
      <c r="CH178" s="143"/>
      <c r="CI178" s="143"/>
      <c r="CJ178" s="143"/>
      <c r="CK178" s="143"/>
      <c r="CL178" s="143"/>
      <c r="CM178" s="90"/>
      <c r="CN178" s="90"/>
      <c r="CO178" s="90"/>
      <c r="CP178" s="90"/>
      <c r="CQ178" s="90"/>
      <c r="CR178" s="90"/>
      <c r="CS178" s="90"/>
      <c r="CT178" s="90"/>
      <c r="CU178" s="90"/>
      <c r="CV178" s="90"/>
      <c r="CW178" s="90"/>
      <c r="CX178" s="90"/>
      <c r="CY178" s="90"/>
      <c r="CZ178" s="90"/>
      <c r="DA178" s="90"/>
      <c r="DB178" s="90"/>
      <c r="DC178" s="90"/>
      <c r="DD178" s="90"/>
      <c r="DE178" s="90"/>
      <c r="DF178" s="90"/>
      <c r="DG178" s="90"/>
      <c r="DH178" s="90"/>
      <c r="DI178" s="90"/>
      <c r="DJ178" s="90"/>
      <c r="DK178" s="90"/>
      <c r="DL178" s="90"/>
      <c r="DM178" s="90"/>
      <c r="DN178" s="90"/>
      <c r="DO178" s="90"/>
      <c r="DP178" s="90"/>
      <c r="DQ178" s="90"/>
      <c r="DR178" s="90"/>
      <c r="DS178" s="90"/>
      <c r="DT178" s="90"/>
      <c r="DU178" s="90"/>
      <c r="DV178" s="90"/>
      <c r="DW178" s="90"/>
      <c r="DX178" s="90"/>
      <c r="DY178" s="90"/>
      <c r="DZ178" s="90"/>
      <c r="EA178" s="90"/>
      <c r="EB178" s="90"/>
      <c r="EC178" s="90"/>
      <c r="ED178" s="90"/>
      <c r="EE178" s="90"/>
      <c r="EF178" s="90"/>
      <c r="EG178" s="90"/>
      <c r="EH178" s="90"/>
      <c r="EI178" s="90"/>
      <c r="EJ178" s="90"/>
      <c r="EK178" s="90"/>
      <c r="EL178" s="90"/>
      <c r="EM178" s="90"/>
    </row>
    <row r="179" spans="14:143" ht="13.8" hidden="1" x14ac:dyDescent="0.3">
      <c r="N179" s="13" t="s">
        <v>71</v>
      </c>
      <c r="O179" s="13" t="s">
        <v>82</v>
      </c>
      <c r="P179" s="60">
        <v>3</v>
      </c>
      <c r="Q179" s="59"/>
      <c r="R179" s="59"/>
      <c r="S179" s="59" t="str">
        <f t="shared" ref="S179:S185" si="5">CONCATENATE(P179,N179)</f>
        <v>3GA</v>
      </c>
      <c r="T179" s="59" t="str">
        <f t="shared" ref="T179:T186" si="6">CONCATENATE(P179,N179)</f>
        <v>3GA</v>
      </c>
      <c r="U179" s="59" t="str">
        <f t="shared" si="2"/>
        <v>3VA</v>
      </c>
      <c r="W179" s="13">
        <f>SUMIF($X$197:$X$1124,U179,$BN$197:$BN$1124)</f>
        <v>0</v>
      </c>
      <c r="AE179" s="27"/>
      <c r="AF179" s="25" t="s">
        <v>78</v>
      </c>
      <c r="AG179" s="27"/>
      <c r="AH179" s="27"/>
      <c r="AI179" s="27"/>
      <c r="AJ179" s="27"/>
      <c r="AK179" s="27"/>
      <c r="AL179" s="27"/>
      <c r="AM179" s="27"/>
      <c r="AN179" s="162">
        <f>SUMIF($X$197:$X$809,CONCATENATE($P179,MID(AN$172,1,1),"N"),$BN$197:$BN$809)</f>
        <v>0</v>
      </c>
      <c r="AO179" s="162"/>
      <c r="AP179" s="162"/>
      <c r="AQ179" s="162"/>
      <c r="AR179" s="162"/>
      <c r="AS179" s="162"/>
      <c r="AT179" s="162"/>
      <c r="AU179" s="162"/>
      <c r="AV179" s="163"/>
      <c r="AW179" s="163"/>
      <c r="AX179" s="163"/>
      <c r="AY179" s="163"/>
      <c r="AZ179" s="163"/>
      <c r="BA179" s="163"/>
      <c r="BB179" s="163"/>
      <c r="BC179" s="163"/>
      <c r="BD179" s="90"/>
      <c r="BE179" s="90"/>
      <c r="BF179" s="90"/>
      <c r="BG179" s="90"/>
      <c r="BH179" s="90"/>
      <c r="BI179" s="90"/>
      <c r="BJ179" s="90"/>
      <c r="BK179" s="90"/>
      <c r="BL179" s="163"/>
      <c r="BM179" s="163"/>
      <c r="BN179" s="163"/>
      <c r="BO179" s="163"/>
      <c r="BP179" s="163"/>
      <c r="BQ179" s="163"/>
      <c r="BR179" s="163"/>
      <c r="BS179" s="163"/>
      <c r="BX179" s="143"/>
      <c r="BY179" s="143"/>
      <c r="BZ179" s="143"/>
      <c r="CA179" s="143"/>
      <c r="CB179" s="143"/>
      <c r="CC179" s="143"/>
      <c r="CD179" s="143"/>
      <c r="CE179" s="143"/>
      <c r="CF179" s="143"/>
      <c r="CG179" s="143"/>
      <c r="CH179" s="143"/>
      <c r="CI179" s="143"/>
      <c r="CJ179" s="143"/>
      <c r="CK179" s="143"/>
      <c r="CL179" s="143"/>
      <c r="CM179" s="90"/>
      <c r="CN179" s="90"/>
      <c r="CO179" s="90"/>
      <c r="CP179" s="90"/>
      <c r="CQ179" s="90"/>
      <c r="CR179" s="90"/>
      <c r="CS179" s="90"/>
      <c r="CT179" s="90"/>
      <c r="CU179" s="90"/>
      <c r="CV179" s="90"/>
      <c r="CW179" s="90"/>
      <c r="CX179" s="90"/>
      <c r="CY179" s="90"/>
      <c r="CZ179" s="90"/>
      <c r="DA179" s="90"/>
      <c r="DB179" s="90"/>
      <c r="DC179" s="90"/>
      <c r="DD179" s="90"/>
      <c r="DE179" s="90"/>
      <c r="DF179" s="90"/>
      <c r="DG179" s="90"/>
      <c r="DH179" s="90"/>
      <c r="DI179" s="90"/>
      <c r="DJ179" s="90"/>
      <c r="DK179" s="90"/>
      <c r="DL179" s="90"/>
      <c r="DM179" s="90"/>
      <c r="DN179" s="90"/>
      <c r="DO179" s="90"/>
      <c r="DP179" s="90"/>
      <c r="DQ179" s="90"/>
      <c r="DR179" s="90"/>
      <c r="DS179" s="90"/>
      <c r="DT179" s="90"/>
      <c r="DU179" s="90"/>
      <c r="DV179" s="90"/>
      <c r="DW179" s="90"/>
      <c r="DX179" s="90"/>
      <c r="DY179" s="90"/>
      <c r="DZ179" s="90"/>
      <c r="EA179" s="90"/>
      <c r="EB179" s="90"/>
      <c r="EC179" s="90"/>
      <c r="ED179" s="90"/>
      <c r="EE179" s="90"/>
      <c r="EF179" s="90"/>
      <c r="EG179" s="90"/>
      <c r="EH179" s="90"/>
      <c r="EI179" s="90"/>
      <c r="EJ179" s="90"/>
      <c r="EK179" s="90"/>
      <c r="EL179" s="90"/>
      <c r="EM179" s="90"/>
    </row>
    <row r="180" spans="14:143" ht="13.8" hidden="1" x14ac:dyDescent="0.3">
      <c r="N180" s="13" t="s">
        <v>71</v>
      </c>
      <c r="O180" s="13" t="s">
        <v>82</v>
      </c>
      <c r="P180" s="13">
        <v>4</v>
      </c>
      <c r="Q180" s="59"/>
      <c r="R180" s="59"/>
      <c r="S180" s="59" t="str">
        <f t="shared" si="5"/>
        <v>4GA</v>
      </c>
      <c r="T180" s="59" t="str">
        <f t="shared" si="6"/>
        <v>4GA</v>
      </c>
      <c r="U180" s="59" t="str">
        <f t="shared" si="2"/>
        <v>4VA</v>
      </c>
      <c r="W180" s="13">
        <f>SUMIF($X$197:$X$1124,U180,$BN$197:$BN$1124)</f>
        <v>0</v>
      </c>
      <c r="AE180" s="27"/>
      <c r="AF180" s="31" t="s">
        <v>21</v>
      </c>
      <c r="AG180" s="27"/>
      <c r="AH180" s="27"/>
      <c r="AI180" s="27"/>
      <c r="AJ180" s="27"/>
      <c r="AK180" s="27"/>
      <c r="AL180" s="27"/>
      <c r="AM180" s="27"/>
      <c r="AN180" s="162">
        <f>SUMIF($X$197:$X$809,CONCATENATE($P180,MID(AN$172,1,1),"N"),$BN$197:$BN$809)</f>
        <v>0</v>
      </c>
      <c r="AO180" s="162"/>
      <c r="AP180" s="162"/>
      <c r="AQ180" s="162"/>
      <c r="AR180" s="162"/>
      <c r="AS180" s="162"/>
      <c r="AT180" s="162"/>
      <c r="AU180" s="162"/>
      <c r="AV180" s="163"/>
      <c r="AW180" s="163"/>
      <c r="AX180" s="163"/>
      <c r="AY180" s="163"/>
      <c r="AZ180" s="163"/>
      <c r="BA180" s="163"/>
      <c r="BB180" s="163"/>
      <c r="BC180" s="163"/>
      <c r="BD180" s="90"/>
      <c r="BE180" s="90"/>
      <c r="BF180" s="90"/>
      <c r="BG180" s="90"/>
      <c r="BH180" s="90"/>
      <c r="BI180" s="90"/>
      <c r="BJ180" s="90"/>
      <c r="BK180" s="90"/>
      <c r="BL180" s="163"/>
      <c r="BM180" s="163"/>
      <c r="BN180" s="163"/>
      <c r="BO180" s="163"/>
      <c r="BP180" s="163"/>
      <c r="BQ180" s="163"/>
      <c r="BR180" s="163"/>
      <c r="BS180" s="163"/>
      <c r="BX180" s="143"/>
      <c r="BY180" s="143"/>
      <c r="BZ180" s="143"/>
      <c r="CA180" s="143"/>
      <c r="CB180" s="143"/>
      <c r="CC180" s="143"/>
      <c r="CD180" s="143"/>
      <c r="CE180" s="143"/>
      <c r="CF180" s="143"/>
      <c r="CG180" s="143"/>
      <c r="CH180" s="143"/>
      <c r="CI180" s="143"/>
      <c r="CJ180" s="143"/>
      <c r="CK180" s="143"/>
      <c r="CL180" s="143"/>
      <c r="CM180" s="90"/>
      <c r="CN180" s="90"/>
      <c r="CO180" s="90"/>
      <c r="CP180" s="90"/>
      <c r="CQ180" s="90"/>
      <c r="CR180" s="90"/>
      <c r="CS180" s="90"/>
      <c r="CT180" s="90"/>
      <c r="CU180" s="90"/>
      <c r="CV180" s="90"/>
      <c r="CW180" s="90"/>
      <c r="CX180" s="90"/>
      <c r="CY180" s="90"/>
      <c r="CZ180" s="90"/>
      <c r="DA180" s="90"/>
      <c r="DB180" s="90"/>
      <c r="DC180" s="90"/>
      <c r="DD180" s="90"/>
      <c r="DE180" s="90"/>
      <c r="DF180" s="90"/>
      <c r="DG180" s="90"/>
      <c r="DH180" s="90"/>
      <c r="DI180" s="90"/>
      <c r="DJ180" s="90"/>
      <c r="DK180" s="90"/>
      <c r="DL180" s="90"/>
      <c r="DM180" s="90"/>
      <c r="DN180" s="90"/>
      <c r="DO180" s="90"/>
      <c r="DP180" s="90"/>
      <c r="DQ180" s="90"/>
      <c r="DR180" s="90"/>
      <c r="DS180" s="90"/>
      <c r="DT180" s="90"/>
      <c r="DU180" s="90"/>
      <c r="DV180" s="90"/>
      <c r="DW180" s="90"/>
      <c r="DX180" s="90"/>
      <c r="DY180" s="90"/>
      <c r="DZ180" s="90"/>
      <c r="EA180" s="90"/>
      <c r="EB180" s="90"/>
      <c r="EC180" s="90"/>
      <c r="ED180" s="90"/>
      <c r="EE180" s="90"/>
      <c r="EF180" s="90"/>
      <c r="EG180" s="90"/>
      <c r="EH180" s="90"/>
      <c r="EI180" s="90"/>
      <c r="EJ180" s="90"/>
      <c r="EK180" s="90"/>
      <c r="EL180" s="90"/>
      <c r="EM180" s="90"/>
    </row>
    <row r="181" spans="14:143" ht="13.8" hidden="1" x14ac:dyDescent="0.3">
      <c r="N181" s="13" t="s">
        <v>71</v>
      </c>
      <c r="O181" s="13" t="s">
        <v>82</v>
      </c>
      <c r="P181" s="13">
        <v>5</v>
      </c>
      <c r="Q181" s="59"/>
      <c r="R181" s="59"/>
      <c r="S181" s="59" t="str">
        <f t="shared" si="5"/>
        <v>5GA</v>
      </c>
      <c r="T181" s="59" t="str">
        <f t="shared" si="6"/>
        <v>5GA</v>
      </c>
      <c r="U181" s="59" t="str">
        <f t="shared" si="2"/>
        <v>5VA</v>
      </c>
      <c r="W181" s="13">
        <f>SUMIF($X$197:$X$1124,U181,$BN$197:$BN$1124)</f>
        <v>0</v>
      </c>
      <c r="AE181" s="27"/>
      <c r="AF181" s="25" t="s">
        <v>22</v>
      </c>
      <c r="AG181" s="27"/>
      <c r="AH181" s="27"/>
      <c r="AI181" s="27"/>
      <c r="AJ181" s="27"/>
      <c r="AK181" s="27"/>
      <c r="AL181" s="27"/>
      <c r="AM181" s="27"/>
      <c r="AN181" s="162">
        <f>SUMIF($X$197:$X$809,CONCATENATE($P181,MID(AN$172,1,1),"N"),$BN$197:$BN$809)</f>
        <v>0</v>
      </c>
      <c r="AO181" s="162"/>
      <c r="AP181" s="162"/>
      <c r="AQ181" s="162"/>
      <c r="AR181" s="162"/>
      <c r="AS181" s="162"/>
      <c r="AT181" s="162"/>
      <c r="AU181" s="162"/>
      <c r="AV181" s="163"/>
      <c r="AW181" s="163"/>
      <c r="AX181" s="163"/>
      <c r="AY181" s="163"/>
      <c r="AZ181" s="163"/>
      <c r="BA181" s="163"/>
      <c r="BB181" s="163"/>
      <c r="BC181" s="163"/>
      <c r="BD181" s="90"/>
      <c r="BE181" s="90"/>
      <c r="BF181" s="90"/>
      <c r="BG181" s="90"/>
      <c r="BH181" s="90"/>
      <c r="BI181" s="90"/>
      <c r="BJ181" s="90"/>
      <c r="BK181" s="90"/>
      <c r="BL181" s="163"/>
      <c r="BM181" s="163"/>
      <c r="BN181" s="163"/>
      <c r="BO181" s="163"/>
      <c r="BP181" s="163"/>
      <c r="BQ181" s="163"/>
      <c r="BR181" s="163"/>
      <c r="BS181" s="163"/>
      <c r="BX181" s="143"/>
      <c r="BY181" s="143"/>
      <c r="BZ181" s="143"/>
      <c r="CA181" s="143"/>
      <c r="CB181" s="143"/>
      <c r="CC181" s="143"/>
      <c r="CD181" s="143"/>
      <c r="CE181" s="143"/>
      <c r="CF181" s="143"/>
      <c r="CG181" s="143"/>
      <c r="CH181" s="143"/>
      <c r="CI181" s="143"/>
      <c r="CJ181" s="143"/>
      <c r="CK181" s="143"/>
      <c r="CL181" s="143"/>
      <c r="CM181" s="90"/>
      <c r="CN181" s="90"/>
      <c r="CO181" s="90"/>
      <c r="CP181" s="90"/>
      <c r="CQ181" s="90"/>
      <c r="CR181" s="90"/>
      <c r="CS181" s="90"/>
      <c r="CT181" s="90"/>
      <c r="CU181" s="90"/>
      <c r="CV181" s="90"/>
      <c r="CW181" s="90"/>
      <c r="CX181" s="90"/>
      <c r="CY181" s="90"/>
      <c r="CZ181" s="90"/>
      <c r="DA181" s="90"/>
      <c r="DB181" s="90"/>
      <c r="DC181" s="90"/>
      <c r="DD181" s="90"/>
      <c r="DE181" s="90"/>
      <c r="DF181" s="90"/>
      <c r="DG181" s="90"/>
      <c r="DH181" s="90"/>
      <c r="DI181" s="90"/>
      <c r="DJ181" s="90"/>
      <c r="DK181" s="90"/>
      <c r="DL181" s="90"/>
      <c r="DM181" s="90"/>
      <c r="DN181" s="90"/>
      <c r="DO181" s="90"/>
      <c r="DP181" s="90"/>
      <c r="DQ181" s="90"/>
      <c r="DR181" s="90"/>
      <c r="DS181" s="90"/>
      <c r="DT181" s="90"/>
      <c r="DU181" s="90"/>
      <c r="DV181" s="90"/>
      <c r="DW181" s="90"/>
      <c r="DX181" s="90"/>
      <c r="DY181" s="90"/>
      <c r="DZ181" s="90"/>
      <c r="EA181" s="90"/>
      <c r="EB181" s="90"/>
      <c r="EC181" s="90"/>
      <c r="ED181" s="90"/>
      <c r="EE181" s="90"/>
      <c r="EF181" s="90"/>
      <c r="EG181" s="90"/>
      <c r="EH181" s="90"/>
      <c r="EI181" s="90"/>
      <c r="EJ181" s="90"/>
      <c r="EK181" s="90"/>
      <c r="EL181" s="90"/>
      <c r="EM181" s="90"/>
    </row>
    <row r="182" spans="14:143" ht="15.6" hidden="1" x14ac:dyDescent="0.2">
      <c r="Q182" s="59"/>
      <c r="R182" s="59"/>
      <c r="S182" s="59"/>
      <c r="T182" s="59"/>
      <c r="U182" s="59" t="str">
        <f t="shared" si="2"/>
        <v/>
      </c>
      <c r="AE182" s="29" t="s">
        <v>23</v>
      </c>
      <c r="AF182" s="30"/>
      <c r="AG182" s="30"/>
      <c r="AH182" s="30"/>
      <c r="AI182" s="30"/>
      <c r="AJ182" s="30"/>
      <c r="AK182" s="30"/>
      <c r="AL182" s="30"/>
      <c r="AM182" s="30"/>
      <c r="AN182" s="181">
        <f>SUM(AN183:AU185)</f>
        <v>0</v>
      </c>
      <c r="AO182" s="182"/>
      <c r="AP182" s="182"/>
      <c r="AQ182" s="182"/>
      <c r="AR182" s="182"/>
      <c r="AS182" s="182"/>
      <c r="AT182" s="182"/>
      <c r="AU182" s="182"/>
      <c r="AV182" s="167"/>
      <c r="AW182" s="168"/>
      <c r="AX182" s="168"/>
      <c r="AY182" s="168"/>
      <c r="AZ182" s="168"/>
      <c r="BA182" s="168"/>
      <c r="BB182" s="168"/>
      <c r="BC182" s="168"/>
      <c r="BD182" s="90"/>
      <c r="BE182" s="90"/>
      <c r="BF182" s="90"/>
      <c r="BG182" s="90"/>
      <c r="BH182" s="90"/>
      <c r="BI182" s="90"/>
      <c r="BJ182" s="90"/>
      <c r="BK182" s="90"/>
      <c r="BL182" s="167"/>
      <c r="BM182" s="168"/>
      <c r="BN182" s="168"/>
      <c r="BO182" s="168"/>
      <c r="BP182" s="168"/>
      <c r="BQ182" s="168"/>
      <c r="BR182" s="168"/>
      <c r="BS182" s="168"/>
      <c r="BX182" s="143"/>
      <c r="BY182" s="143"/>
      <c r="BZ182" s="143"/>
      <c r="CA182" s="143"/>
      <c r="CB182" s="143"/>
      <c r="CC182" s="143"/>
      <c r="CD182" s="143"/>
      <c r="CE182" s="143"/>
      <c r="CF182" s="143"/>
      <c r="CG182" s="143"/>
      <c r="CH182" s="143"/>
      <c r="CI182" s="143"/>
      <c r="CJ182" s="143"/>
      <c r="CK182" s="143"/>
      <c r="CL182" s="143"/>
      <c r="CM182" s="90"/>
      <c r="CN182" s="90"/>
      <c r="CO182" s="90"/>
      <c r="CP182" s="90"/>
      <c r="CQ182" s="90"/>
      <c r="CR182" s="90"/>
      <c r="CS182" s="90"/>
      <c r="CT182" s="90"/>
      <c r="CU182" s="90"/>
      <c r="CV182" s="90"/>
      <c r="CW182" s="90"/>
      <c r="CX182" s="90"/>
      <c r="CY182" s="90"/>
      <c r="CZ182" s="90"/>
      <c r="DA182" s="90"/>
      <c r="DB182" s="90"/>
      <c r="DC182" s="90"/>
      <c r="DD182" s="90"/>
      <c r="DE182" s="90"/>
      <c r="DF182" s="90"/>
      <c r="DG182" s="90"/>
      <c r="DH182" s="90"/>
      <c r="DI182" s="90"/>
      <c r="DJ182" s="90"/>
      <c r="DK182" s="90"/>
      <c r="DL182" s="90"/>
      <c r="DM182" s="90"/>
      <c r="DN182" s="90"/>
      <c r="DO182" s="90"/>
      <c r="DP182" s="90"/>
      <c r="DQ182" s="90"/>
      <c r="DR182" s="90"/>
      <c r="DS182" s="90"/>
      <c r="DT182" s="90"/>
      <c r="DU182" s="90"/>
      <c r="DV182" s="90"/>
      <c r="DW182" s="90"/>
      <c r="DX182" s="90"/>
      <c r="DY182" s="90"/>
      <c r="DZ182" s="90"/>
      <c r="EA182" s="90"/>
      <c r="EB182" s="90"/>
      <c r="EC182" s="90"/>
      <c r="ED182" s="90"/>
      <c r="EE182" s="90"/>
      <c r="EF182" s="90"/>
      <c r="EG182" s="90"/>
      <c r="EH182" s="90"/>
      <c r="EI182" s="90"/>
      <c r="EJ182" s="90"/>
      <c r="EK182" s="90"/>
      <c r="EL182" s="90"/>
      <c r="EM182" s="90"/>
    </row>
    <row r="183" spans="14:143" ht="13.8" hidden="1" x14ac:dyDescent="0.3">
      <c r="N183" s="13" t="s">
        <v>71</v>
      </c>
      <c r="O183" s="13" t="s">
        <v>82</v>
      </c>
      <c r="P183" s="13">
        <v>6</v>
      </c>
      <c r="Q183" s="59"/>
      <c r="R183" s="59"/>
      <c r="S183" s="59" t="str">
        <f>CONCATENATE(P183,N183)</f>
        <v>6GA</v>
      </c>
      <c r="T183" s="59" t="str">
        <f>CONCATENATE(P183,N183)</f>
        <v>6GA</v>
      </c>
      <c r="U183" s="59" t="str">
        <f t="shared" si="2"/>
        <v>6VA</v>
      </c>
      <c r="W183" s="13">
        <f>SUMIF($X$197:$X$1124,U183,$BN$197:$BN$1124)</f>
        <v>0</v>
      </c>
      <c r="AE183" s="27"/>
      <c r="AF183" s="25" t="s">
        <v>52</v>
      </c>
      <c r="AG183" s="27"/>
      <c r="AH183" s="27"/>
      <c r="AI183" s="27"/>
      <c r="AJ183" s="27"/>
      <c r="AK183" s="27"/>
      <c r="AL183" s="27"/>
      <c r="AM183" s="27"/>
      <c r="AN183" s="162">
        <f>SUMIF($X$197:$X$809,CONCATENATE($P183,MID(AN$172,1,1),"N"),$BN$197:$BN$809)</f>
        <v>0</v>
      </c>
      <c r="AO183" s="162"/>
      <c r="AP183" s="162"/>
      <c r="AQ183" s="162"/>
      <c r="AR183" s="162"/>
      <c r="AS183" s="162"/>
      <c r="AT183" s="162"/>
      <c r="AU183" s="162"/>
      <c r="AV183" s="163"/>
      <c r="AW183" s="163"/>
      <c r="AX183" s="163"/>
      <c r="AY183" s="163"/>
      <c r="AZ183" s="163"/>
      <c r="BA183" s="163"/>
      <c r="BB183" s="163"/>
      <c r="BC183" s="163"/>
      <c r="BD183" s="90"/>
      <c r="BE183" s="90"/>
      <c r="BF183" s="90"/>
      <c r="BG183" s="90"/>
      <c r="BH183" s="90"/>
      <c r="BI183" s="90"/>
      <c r="BJ183" s="90"/>
      <c r="BK183" s="90"/>
      <c r="BL183" s="163"/>
      <c r="BM183" s="163"/>
      <c r="BN183" s="163"/>
      <c r="BO183" s="163"/>
      <c r="BP183" s="163"/>
      <c r="BQ183" s="163"/>
      <c r="BR183" s="163"/>
      <c r="BS183" s="163"/>
      <c r="BX183" s="143"/>
      <c r="BY183" s="143"/>
      <c r="BZ183" s="143"/>
      <c r="CA183" s="143"/>
      <c r="CB183" s="143"/>
      <c r="CC183" s="143"/>
      <c r="CD183" s="143"/>
      <c r="CE183" s="143"/>
      <c r="CF183" s="143"/>
      <c r="CG183" s="143"/>
      <c r="CH183" s="143"/>
      <c r="CI183" s="143"/>
      <c r="CJ183" s="143"/>
      <c r="CK183" s="143"/>
      <c r="CL183" s="143"/>
      <c r="CM183" s="90"/>
      <c r="CN183" s="90"/>
      <c r="CO183" s="90"/>
      <c r="CP183" s="90"/>
      <c r="CQ183" s="90"/>
      <c r="CR183" s="90"/>
      <c r="CS183" s="90"/>
      <c r="CT183" s="90"/>
      <c r="CU183" s="90"/>
      <c r="CV183" s="90"/>
      <c r="CW183" s="90"/>
      <c r="CX183" s="90"/>
      <c r="CY183" s="90"/>
      <c r="CZ183" s="90"/>
      <c r="DA183" s="90"/>
      <c r="DB183" s="90"/>
      <c r="DC183" s="90"/>
      <c r="DD183" s="90"/>
      <c r="DE183" s="90"/>
      <c r="DF183" s="90"/>
      <c r="DG183" s="90"/>
      <c r="DH183" s="90"/>
      <c r="DI183" s="90"/>
      <c r="DJ183" s="90"/>
      <c r="DK183" s="90"/>
      <c r="DL183" s="90"/>
      <c r="DM183" s="90"/>
      <c r="DN183" s="90"/>
      <c r="DO183" s="90"/>
      <c r="DP183" s="90"/>
      <c r="DQ183" s="90"/>
      <c r="DR183" s="90"/>
      <c r="DS183" s="90"/>
      <c r="DT183" s="90"/>
      <c r="DU183" s="90"/>
      <c r="DV183" s="90"/>
      <c r="DW183" s="90"/>
      <c r="DX183" s="90"/>
      <c r="DY183" s="90"/>
      <c r="DZ183" s="90"/>
      <c r="EA183" s="90"/>
      <c r="EB183" s="90"/>
      <c r="EC183" s="90"/>
      <c r="ED183" s="90"/>
      <c r="EE183" s="90"/>
      <c r="EF183" s="90"/>
      <c r="EG183" s="90"/>
      <c r="EH183" s="90"/>
      <c r="EI183" s="90"/>
      <c r="EJ183" s="90"/>
      <c r="EK183" s="90"/>
      <c r="EL183" s="90"/>
      <c r="EM183" s="90"/>
    </row>
    <row r="184" spans="14:143" ht="13.8" hidden="1" x14ac:dyDescent="0.3">
      <c r="N184" s="13" t="s">
        <v>71</v>
      </c>
      <c r="O184" s="13" t="s">
        <v>82</v>
      </c>
      <c r="P184" s="13">
        <v>7</v>
      </c>
      <c r="Q184" s="59"/>
      <c r="R184" s="59"/>
      <c r="S184" s="59" t="str">
        <f t="shared" si="5"/>
        <v>7GA</v>
      </c>
      <c r="T184" s="59" t="str">
        <f t="shared" si="6"/>
        <v>7GA</v>
      </c>
      <c r="U184" s="59" t="str">
        <f t="shared" si="2"/>
        <v>7VA</v>
      </c>
      <c r="W184" s="13">
        <f>SUMIF($X$197:$X$1124,U184,$BN$197:$BN$1124)</f>
        <v>0</v>
      </c>
      <c r="AE184" s="27"/>
      <c r="AF184" s="25" t="s">
        <v>24</v>
      </c>
      <c r="AG184" s="27"/>
      <c r="AH184" s="27"/>
      <c r="AI184" s="27"/>
      <c r="AJ184" s="27"/>
      <c r="AK184" s="27"/>
      <c r="AL184" s="27"/>
      <c r="AM184" s="27"/>
      <c r="AN184" s="162">
        <f>SUMIF($X$197:$X$809,CONCATENATE($P184,MID(AN$172,1,1),"N"),$BN$197:$BN$809)</f>
        <v>0</v>
      </c>
      <c r="AO184" s="162"/>
      <c r="AP184" s="162"/>
      <c r="AQ184" s="162"/>
      <c r="AR184" s="162"/>
      <c r="AS184" s="162"/>
      <c r="AT184" s="162"/>
      <c r="AU184" s="162"/>
      <c r="AV184" s="163"/>
      <c r="AW184" s="163"/>
      <c r="AX184" s="163"/>
      <c r="AY184" s="163"/>
      <c r="AZ184" s="163"/>
      <c r="BA184" s="163"/>
      <c r="BB184" s="163"/>
      <c r="BC184" s="163"/>
      <c r="BD184" s="90"/>
      <c r="BE184" s="90"/>
      <c r="BF184" s="90"/>
      <c r="BG184" s="90"/>
      <c r="BH184" s="90"/>
      <c r="BI184" s="90"/>
      <c r="BJ184" s="90"/>
      <c r="BK184" s="90"/>
      <c r="BL184" s="163"/>
      <c r="BM184" s="163"/>
      <c r="BN184" s="163"/>
      <c r="BO184" s="163"/>
      <c r="BP184" s="163"/>
      <c r="BQ184" s="163"/>
      <c r="BR184" s="163"/>
      <c r="BS184" s="163"/>
      <c r="BX184" s="143"/>
      <c r="BY184" s="143"/>
      <c r="BZ184" s="143"/>
      <c r="CA184" s="143"/>
      <c r="CB184" s="143"/>
      <c r="CC184" s="143"/>
      <c r="CD184" s="143"/>
      <c r="CE184" s="143"/>
      <c r="CF184" s="143"/>
      <c r="CG184" s="143"/>
      <c r="CH184" s="143"/>
      <c r="CI184" s="143"/>
      <c r="CJ184" s="143"/>
      <c r="CK184" s="143"/>
      <c r="CL184" s="143"/>
      <c r="CM184" s="90"/>
      <c r="CN184" s="90"/>
      <c r="CO184" s="90"/>
      <c r="CP184" s="90"/>
      <c r="CQ184" s="90"/>
      <c r="CR184" s="90"/>
      <c r="CS184" s="90"/>
      <c r="CT184" s="90"/>
      <c r="CU184" s="90"/>
      <c r="CV184" s="90"/>
      <c r="CW184" s="90"/>
      <c r="CX184" s="90"/>
      <c r="CY184" s="90"/>
      <c r="CZ184" s="90"/>
      <c r="DA184" s="90"/>
      <c r="DB184" s="90"/>
      <c r="DC184" s="90"/>
      <c r="DD184" s="90"/>
      <c r="DE184" s="90"/>
      <c r="DF184" s="90"/>
      <c r="DG184" s="90"/>
      <c r="DH184" s="90"/>
      <c r="DI184" s="90"/>
      <c r="DJ184" s="90"/>
      <c r="DK184" s="90"/>
      <c r="DL184" s="90"/>
      <c r="DM184" s="90"/>
      <c r="DN184" s="90"/>
      <c r="DO184" s="90"/>
      <c r="DP184" s="90"/>
      <c r="DQ184" s="90"/>
      <c r="DR184" s="90"/>
      <c r="DS184" s="90"/>
      <c r="DT184" s="90"/>
      <c r="DU184" s="90"/>
      <c r="DV184" s="90"/>
      <c r="DW184" s="90"/>
      <c r="DX184" s="90"/>
      <c r="DY184" s="90"/>
      <c r="DZ184" s="90"/>
      <c r="EA184" s="90"/>
      <c r="EB184" s="90"/>
      <c r="EC184" s="90"/>
      <c r="ED184" s="90"/>
      <c r="EE184" s="90"/>
      <c r="EF184" s="90"/>
      <c r="EG184" s="90"/>
      <c r="EH184" s="90"/>
      <c r="EI184" s="90"/>
      <c r="EJ184" s="90"/>
      <c r="EK184" s="90"/>
      <c r="EL184" s="90"/>
      <c r="EM184" s="90"/>
    </row>
    <row r="185" spans="14:143" ht="13.8" hidden="1" x14ac:dyDescent="0.3">
      <c r="N185" s="13" t="s">
        <v>71</v>
      </c>
      <c r="O185" s="13" t="s">
        <v>82</v>
      </c>
      <c r="P185" s="13">
        <v>8</v>
      </c>
      <c r="Q185" s="59"/>
      <c r="R185" s="59"/>
      <c r="S185" s="59" t="str">
        <f t="shared" si="5"/>
        <v>8GA</v>
      </c>
      <c r="T185" s="59" t="str">
        <f t="shared" si="6"/>
        <v>8GA</v>
      </c>
      <c r="U185" s="59" t="str">
        <f t="shared" si="2"/>
        <v>8VA</v>
      </c>
      <c r="W185" s="13">
        <f>SUMIF($X$197:$X$1124,U185,$BN$197:$BN$1124)</f>
        <v>0</v>
      </c>
      <c r="AE185" s="27"/>
      <c r="AF185" s="25" t="s">
        <v>25</v>
      </c>
      <c r="AG185" s="27"/>
      <c r="AH185" s="27"/>
      <c r="AI185" s="27"/>
      <c r="AJ185" s="27"/>
      <c r="AK185" s="27"/>
      <c r="AL185" s="27"/>
      <c r="AM185" s="27"/>
      <c r="AN185" s="162">
        <f>SUMIF($X$197:$X$809,CONCATENATE($P185,MID(AN$172,1,1),"N"),$BN$197:$BN$809)</f>
        <v>0</v>
      </c>
      <c r="AO185" s="162"/>
      <c r="AP185" s="162"/>
      <c r="AQ185" s="162"/>
      <c r="AR185" s="162"/>
      <c r="AS185" s="162"/>
      <c r="AT185" s="162"/>
      <c r="AU185" s="162"/>
      <c r="AV185" s="163"/>
      <c r="AW185" s="163"/>
      <c r="AX185" s="163"/>
      <c r="AY185" s="163"/>
      <c r="AZ185" s="163"/>
      <c r="BA185" s="163"/>
      <c r="BB185" s="163"/>
      <c r="BC185" s="163"/>
      <c r="BD185" s="90"/>
      <c r="BE185" s="90"/>
      <c r="BF185" s="90"/>
      <c r="BG185" s="90"/>
      <c r="BH185" s="90"/>
      <c r="BI185" s="90"/>
      <c r="BJ185" s="90"/>
      <c r="BK185" s="90"/>
      <c r="BL185" s="163"/>
      <c r="BM185" s="163"/>
      <c r="BN185" s="163"/>
      <c r="BO185" s="163"/>
      <c r="BP185" s="163"/>
      <c r="BQ185" s="163"/>
      <c r="BR185" s="163"/>
      <c r="BS185" s="163"/>
      <c r="BX185" s="143"/>
      <c r="BY185" s="143"/>
      <c r="BZ185" s="143"/>
      <c r="CA185" s="143"/>
      <c r="CB185" s="143"/>
      <c r="CC185" s="143"/>
      <c r="CD185" s="143"/>
      <c r="CE185" s="143"/>
      <c r="CF185" s="143"/>
      <c r="CG185" s="143"/>
      <c r="CH185" s="143"/>
      <c r="CI185" s="143"/>
      <c r="CJ185" s="143"/>
      <c r="CK185" s="143"/>
      <c r="CL185" s="143"/>
      <c r="CM185" s="90"/>
      <c r="CN185" s="90"/>
      <c r="CO185" s="90"/>
      <c r="CP185" s="90"/>
      <c r="CQ185" s="90"/>
      <c r="CR185" s="90"/>
      <c r="CS185" s="90"/>
      <c r="CT185" s="90"/>
      <c r="CU185" s="90"/>
      <c r="CV185" s="90"/>
      <c r="CW185" s="90"/>
      <c r="CX185" s="90"/>
      <c r="CY185" s="90"/>
      <c r="CZ185" s="90"/>
      <c r="DA185" s="90"/>
      <c r="DB185" s="90"/>
      <c r="DC185" s="90"/>
      <c r="DD185" s="90"/>
      <c r="DE185" s="90"/>
      <c r="DF185" s="90"/>
      <c r="DG185" s="90"/>
      <c r="DH185" s="90"/>
      <c r="DI185" s="90"/>
      <c r="DJ185" s="90"/>
      <c r="DK185" s="90"/>
      <c r="DL185" s="90"/>
      <c r="DM185" s="90"/>
      <c r="DN185" s="90"/>
      <c r="DO185" s="90"/>
      <c r="DP185" s="90"/>
      <c r="DQ185" s="90"/>
      <c r="DR185" s="90"/>
      <c r="DS185" s="90"/>
      <c r="DT185" s="90"/>
      <c r="DU185" s="90"/>
      <c r="DV185" s="90"/>
      <c r="DW185" s="90"/>
      <c r="DX185" s="90"/>
      <c r="DY185" s="90"/>
      <c r="DZ185" s="90"/>
      <c r="EA185" s="90"/>
      <c r="EB185" s="90"/>
      <c r="EC185" s="90"/>
      <c r="ED185" s="90"/>
      <c r="EE185" s="90"/>
      <c r="EF185" s="90"/>
      <c r="EG185" s="90"/>
      <c r="EH185" s="90"/>
      <c r="EI185" s="90"/>
      <c r="EJ185" s="90"/>
      <c r="EK185" s="90"/>
      <c r="EL185" s="90"/>
      <c r="EM185" s="90"/>
    </row>
    <row r="186" spans="14:143" ht="16.2" thickBot="1" x14ac:dyDescent="0.25">
      <c r="N186" s="13" t="s">
        <v>71</v>
      </c>
      <c r="O186" s="13" t="s">
        <v>82</v>
      </c>
      <c r="Q186" s="59"/>
      <c r="R186" s="59" t="s">
        <v>70</v>
      </c>
      <c r="S186" s="59"/>
      <c r="T186" s="59" t="str">
        <f t="shared" si="6"/>
        <v>GA</v>
      </c>
      <c r="AE186" s="141" t="s">
        <v>182</v>
      </c>
      <c r="AF186" s="32"/>
      <c r="AG186" s="32"/>
      <c r="AH186" s="32"/>
      <c r="AI186" s="32"/>
      <c r="AJ186" s="32"/>
      <c r="AK186" s="32"/>
      <c r="AL186" s="32"/>
      <c r="AM186" s="32"/>
      <c r="AN186" s="179">
        <f>SUM(BN427:BS490)</f>
        <v>0</v>
      </c>
      <c r="AO186" s="180"/>
      <c r="AP186" s="180"/>
      <c r="AQ186" s="180"/>
      <c r="AR186" s="180"/>
      <c r="AS186" s="180"/>
      <c r="AT186" s="180"/>
      <c r="AU186" s="180"/>
      <c r="AV186" s="177"/>
      <c r="AW186" s="178"/>
      <c r="AX186" s="178"/>
      <c r="AY186" s="178"/>
      <c r="AZ186" s="178"/>
      <c r="BA186" s="178"/>
      <c r="BB186" s="178"/>
      <c r="BC186" s="178"/>
      <c r="BD186" s="140"/>
      <c r="BE186" s="140"/>
      <c r="BF186" s="140"/>
      <c r="BG186" s="140"/>
      <c r="BH186" s="140"/>
      <c r="BI186" s="140"/>
      <c r="BJ186" s="140"/>
      <c r="BK186" s="140"/>
      <c r="BL186" s="197"/>
      <c r="BM186" s="197"/>
      <c r="BN186" s="197"/>
      <c r="BO186" s="197"/>
      <c r="BP186" s="197"/>
      <c r="BQ186" s="197"/>
      <c r="BR186" s="197"/>
      <c r="BS186" s="197"/>
      <c r="BX186" s="143"/>
      <c r="BY186" s="143"/>
      <c r="BZ186" s="143"/>
      <c r="CA186" s="143"/>
      <c r="CB186" s="143"/>
      <c r="CC186" s="143"/>
      <c r="CD186" s="143"/>
      <c r="CE186" s="143"/>
      <c r="CF186" s="143"/>
      <c r="CG186" s="143"/>
      <c r="CH186" s="143"/>
      <c r="CI186" s="143"/>
      <c r="CJ186" s="143"/>
      <c r="CK186" s="143"/>
      <c r="CL186" s="143"/>
      <c r="CM186" s="90"/>
      <c r="CN186" s="90"/>
      <c r="CO186" s="90"/>
      <c r="CP186" s="90"/>
      <c r="CQ186" s="90"/>
      <c r="CR186" s="90"/>
      <c r="CS186" s="90"/>
      <c r="CT186" s="90"/>
      <c r="CU186" s="90"/>
      <c r="CV186" s="90"/>
      <c r="CW186" s="90"/>
      <c r="CX186" s="90"/>
      <c r="CY186" s="90"/>
      <c r="CZ186" s="90"/>
      <c r="DA186" s="90"/>
      <c r="DB186" s="90"/>
      <c r="DC186" s="90"/>
      <c r="DD186" s="90"/>
      <c r="DE186" s="90"/>
      <c r="DF186" s="90"/>
      <c r="DG186" s="90"/>
      <c r="DH186" s="90"/>
      <c r="DI186" s="90"/>
      <c r="DJ186" s="90"/>
      <c r="DK186" s="90"/>
      <c r="DL186" s="90"/>
      <c r="DM186" s="90"/>
      <c r="DN186" s="90"/>
      <c r="DO186" s="90"/>
      <c r="DP186" s="90"/>
      <c r="DQ186" s="90"/>
      <c r="DR186" s="90"/>
      <c r="DS186" s="90"/>
      <c r="DT186" s="90"/>
      <c r="DU186" s="90"/>
      <c r="DV186" s="90"/>
      <c r="DW186" s="90"/>
      <c r="DX186" s="90"/>
      <c r="DY186" s="90"/>
      <c r="DZ186" s="90"/>
      <c r="EA186" s="90"/>
      <c r="EB186" s="90"/>
      <c r="EC186" s="90"/>
      <c r="ED186" s="90"/>
      <c r="EE186" s="90"/>
      <c r="EF186" s="90"/>
      <c r="EG186" s="90"/>
      <c r="EH186" s="90"/>
      <c r="EI186" s="90"/>
      <c r="EJ186" s="90"/>
      <c r="EK186" s="90"/>
      <c r="EL186" s="90"/>
      <c r="EM186" s="90"/>
    </row>
    <row r="187" spans="14:143" ht="15.6" x14ac:dyDescent="0.3">
      <c r="AE187" s="33" t="s">
        <v>43</v>
      </c>
      <c r="AN187" s="176">
        <f>AN177+AN178+AN186</f>
        <v>0</v>
      </c>
      <c r="AO187" s="176"/>
      <c r="AP187" s="176"/>
      <c r="AQ187" s="176"/>
      <c r="AR187" s="176"/>
      <c r="AS187" s="176"/>
      <c r="AT187" s="176"/>
      <c r="AU187" s="176"/>
      <c r="AV187" s="176"/>
      <c r="AW187" s="176"/>
      <c r="AX187" s="176"/>
      <c r="AY187" s="176"/>
      <c r="AZ187" s="176"/>
      <c r="BA187" s="176"/>
      <c r="BB187" s="176"/>
      <c r="BC187" s="176"/>
      <c r="BD187" s="62"/>
      <c r="BL187" s="176"/>
      <c r="BM187" s="176"/>
      <c r="BN187" s="176"/>
      <c r="BO187" s="176"/>
      <c r="BP187" s="176"/>
      <c r="BQ187" s="176"/>
      <c r="BR187" s="176"/>
      <c r="BS187" s="176"/>
      <c r="BX187" s="143"/>
      <c r="BY187" s="143"/>
      <c r="BZ187" s="143"/>
      <c r="CA187" s="143"/>
      <c r="CB187" s="143"/>
      <c r="CC187" s="143"/>
      <c r="CD187" s="143"/>
      <c r="CE187" s="143"/>
      <c r="CF187" s="143"/>
      <c r="CG187" s="143"/>
      <c r="CH187" s="143"/>
      <c r="CI187" s="143"/>
      <c r="CJ187" s="143"/>
      <c r="CK187" s="143"/>
      <c r="CL187" s="143"/>
      <c r="CM187" s="90"/>
      <c r="CN187" s="90"/>
      <c r="CO187" s="90"/>
      <c r="CP187" s="90"/>
      <c r="CQ187" s="90"/>
      <c r="CR187" s="90"/>
      <c r="CS187" s="90"/>
      <c r="CT187" s="90"/>
      <c r="CU187" s="90"/>
      <c r="CV187" s="90"/>
      <c r="CW187" s="90"/>
      <c r="CX187" s="90"/>
      <c r="CY187" s="90"/>
      <c r="CZ187" s="90"/>
      <c r="DA187" s="90"/>
      <c r="DB187" s="90"/>
      <c r="DC187" s="90"/>
      <c r="DD187" s="90"/>
      <c r="DE187" s="90"/>
      <c r="DF187" s="90"/>
      <c r="DG187" s="90"/>
      <c r="DH187" s="90"/>
      <c r="DI187" s="90"/>
      <c r="DJ187" s="90"/>
      <c r="DK187" s="90"/>
      <c r="DL187" s="90"/>
      <c r="DM187" s="90"/>
      <c r="DN187" s="90"/>
      <c r="DO187" s="90"/>
      <c r="DP187" s="90"/>
      <c r="DQ187" s="90"/>
      <c r="DR187" s="90"/>
      <c r="DS187" s="90"/>
      <c r="DT187" s="90"/>
      <c r="DU187" s="90"/>
      <c r="DV187" s="90"/>
      <c r="DW187" s="90"/>
      <c r="DX187" s="90"/>
      <c r="DY187" s="90"/>
      <c r="DZ187" s="90"/>
      <c r="EA187" s="90"/>
      <c r="EB187" s="90"/>
      <c r="EC187" s="90"/>
      <c r="ED187" s="90"/>
      <c r="EE187" s="90"/>
      <c r="EF187" s="90"/>
      <c r="EG187" s="90"/>
      <c r="EH187" s="90"/>
      <c r="EI187" s="90"/>
      <c r="EJ187" s="90"/>
      <c r="EK187" s="90"/>
      <c r="EL187" s="90"/>
      <c r="EM187" s="90"/>
    </row>
    <row r="188" spans="14:143" x14ac:dyDescent="0.2">
      <c r="BX188" s="143"/>
      <c r="BY188" s="143"/>
      <c r="BZ188" s="143"/>
      <c r="CA188" s="143"/>
      <c r="CB188" s="143"/>
      <c r="CC188" s="143"/>
      <c r="CD188" s="143"/>
      <c r="CE188" s="143"/>
      <c r="CF188" s="143"/>
      <c r="CG188" s="143"/>
      <c r="CH188" s="143"/>
      <c r="CI188" s="143"/>
      <c r="CJ188" s="143"/>
      <c r="CK188" s="143"/>
      <c r="CL188" s="143"/>
      <c r="CM188" s="90"/>
      <c r="CN188" s="90"/>
      <c r="CO188" s="90"/>
      <c r="CP188" s="90"/>
      <c r="CQ188" s="90"/>
      <c r="CR188" s="90"/>
      <c r="CS188" s="90"/>
      <c r="CT188" s="90"/>
      <c r="CU188" s="90"/>
      <c r="CV188" s="90"/>
      <c r="CW188" s="90"/>
      <c r="CX188" s="90"/>
      <c r="CY188" s="90"/>
      <c r="CZ188" s="90"/>
      <c r="DA188" s="90"/>
      <c r="DB188" s="90"/>
      <c r="DC188" s="90"/>
      <c r="DD188" s="90"/>
      <c r="DE188" s="90"/>
      <c r="DF188" s="90"/>
      <c r="DG188" s="90"/>
      <c r="DH188" s="90"/>
      <c r="DI188" s="90"/>
      <c r="DJ188" s="90"/>
      <c r="DK188" s="90"/>
      <c r="DL188" s="90"/>
      <c r="DM188" s="90"/>
      <c r="DN188" s="90"/>
      <c r="DO188" s="90"/>
      <c r="DP188" s="90"/>
      <c r="DQ188" s="90"/>
      <c r="DR188" s="90"/>
      <c r="DS188" s="90"/>
      <c r="DT188" s="90"/>
      <c r="DU188" s="90"/>
      <c r="DV188" s="90"/>
      <c r="DW188" s="90"/>
      <c r="DX188" s="90"/>
      <c r="DY188" s="90"/>
      <c r="DZ188" s="90"/>
      <c r="EA188" s="90"/>
      <c r="EB188" s="90"/>
      <c r="EC188" s="90"/>
      <c r="ED188" s="90"/>
      <c r="EE188" s="90"/>
      <c r="EF188" s="90"/>
      <c r="EG188" s="90"/>
      <c r="EH188" s="90"/>
      <c r="EI188" s="90"/>
      <c r="EJ188" s="90"/>
      <c r="EK188" s="90"/>
      <c r="EL188" s="90"/>
      <c r="EM188" s="90"/>
    </row>
    <row r="189" spans="14:143" hidden="1" x14ac:dyDescent="0.2">
      <c r="BX189" s="143"/>
      <c r="BY189" s="143"/>
      <c r="BZ189" s="143"/>
      <c r="CA189" s="143"/>
      <c r="CB189" s="143"/>
      <c r="CC189" s="143"/>
      <c r="CD189" s="143"/>
      <c r="CE189" s="143"/>
      <c r="CF189" s="143"/>
      <c r="CG189" s="143"/>
      <c r="CH189" s="143"/>
      <c r="CI189" s="143"/>
      <c r="CJ189" s="143"/>
      <c r="CK189" s="143"/>
      <c r="CL189" s="143"/>
      <c r="CM189" s="90"/>
      <c r="CN189" s="90"/>
      <c r="CO189" s="90"/>
      <c r="CP189" s="90"/>
      <c r="CQ189" s="90"/>
      <c r="CR189" s="90"/>
      <c r="CS189" s="90"/>
      <c r="CT189" s="90"/>
      <c r="CU189" s="90"/>
      <c r="CV189" s="90"/>
      <c r="CW189" s="90"/>
      <c r="CX189" s="90"/>
      <c r="CY189" s="90"/>
      <c r="CZ189" s="90"/>
      <c r="DA189" s="90"/>
      <c r="DB189" s="90"/>
      <c r="DC189" s="90"/>
      <c r="DD189" s="90"/>
      <c r="DE189" s="90"/>
      <c r="DF189" s="90"/>
      <c r="DG189" s="90"/>
      <c r="DH189" s="90"/>
      <c r="DI189" s="90"/>
      <c r="DJ189" s="90"/>
      <c r="DK189" s="90"/>
      <c r="DL189" s="90"/>
      <c r="DM189" s="90"/>
      <c r="DN189" s="90"/>
      <c r="DO189" s="90"/>
      <c r="DP189" s="90"/>
      <c r="DQ189" s="90"/>
      <c r="DR189" s="90"/>
      <c r="DS189" s="90"/>
      <c r="DT189" s="90"/>
      <c r="DU189" s="90"/>
      <c r="DV189" s="90"/>
      <c r="DW189" s="90"/>
      <c r="DX189" s="90"/>
      <c r="DY189" s="90"/>
      <c r="DZ189" s="90"/>
      <c r="EA189" s="90"/>
      <c r="EB189" s="90"/>
      <c r="EC189" s="90"/>
      <c r="ED189" s="90"/>
      <c r="EE189" s="90"/>
      <c r="EF189" s="90"/>
      <c r="EG189" s="90"/>
      <c r="EH189" s="90"/>
      <c r="EI189" s="90"/>
      <c r="EJ189" s="90"/>
      <c r="EK189" s="90"/>
      <c r="EL189" s="90"/>
      <c r="EM189" s="90"/>
    </row>
    <row r="190" spans="14:143" hidden="1" x14ac:dyDescent="0.2">
      <c r="BX190" s="143"/>
      <c r="BY190" s="143"/>
      <c r="BZ190" s="143"/>
      <c r="CA190" s="143"/>
      <c r="CB190" s="143"/>
      <c r="CC190" s="143"/>
      <c r="CD190" s="143"/>
      <c r="CE190" s="143"/>
      <c r="CF190" s="143"/>
      <c r="CG190" s="143"/>
      <c r="CH190" s="143"/>
      <c r="CI190" s="143"/>
      <c r="CJ190" s="143"/>
      <c r="CK190" s="143"/>
      <c r="CL190" s="143"/>
      <c r="CM190" s="90"/>
      <c r="CN190" s="90"/>
      <c r="CO190" s="90"/>
      <c r="CP190" s="90"/>
      <c r="CQ190" s="90"/>
      <c r="CR190" s="90"/>
      <c r="CS190" s="90"/>
      <c r="CT190" s="90"/>
      <c r="CU190" s="90"/>
      <c r="CV190" s="90"/>
      <c r="CW190" s="90"/>
      <c r="CX190" s="90"/>
      <c r="CY190" s="90"/>
      <c r="CZ190" s="90"/>
      <c r="DA190" s="90"/>
      <c r="DB190" s="90"/>
      <c r="DC190" s="90"/>
      <c r="DD190" s="90"/>
      <c r="DE190" s="90"/>
      <c r="DF190" s="90"/>
      <c r="DG190" s="90"/>
      <c r="DH190" s="90"/>
      <c r="DI190" s="90"/>
      <c r="DJ190" s="90"/>
      <c r="DK190" s="90"/>
      <c r="DL190" s="90"/>
      <c r="DM190" s="90"/>
      <c r="DN190" s="90"/>
      <c r="DO190" s="90"/>
      <c r="DP190" s="90"/>
      <c r="DQ190" s="90"/>
      <c r="DR190" s="90"/>
      <c r="DS190" s="90"/>
      <c r="DT190" s="90"/>
      <c r="DU190" s="90"/>
      <c r="DV190" s="90"/>
      <c r="DW190" s="90"/>
      <c r="DX190" s="90"/>
      <c r="DY190" s="90"/>
      <c r="DZ190" s="90"/>
      <c r="EA190" s="90"/>
      <c r="EB190" s="90"/>
      <c r="EC190" s="90"/>
      <c r="ED190" s="90"/>
      <c r="EE190" s="90"/>
      <c r="EF190" s="90"/>
      <c r="EG190" s="90"/>
      <c r="EH190" s="90"/>
      <c r="EI190" s="90"/>
      <c r="EJ190" s="90"/>
      <c r="EK190" s="90"/>
      <c r="EL190" s="90"/>
      <c r="EM190" s="90"/>
    </row>
    <row r="191" spans="14:143" hidden="1" x14ac:dyDescent="0.2">
      <c r="BX191" s="143"/>
      <c r="BY191" s="143"/>
      <c r="BZ191" s="143"/>
      <c r="CA191" s="143"/>
      <c r="CB191" s="143"/>
      <c r="CC191" s="143"/>
      <c r="CD191" s="143"/>
      <c r="CE191" s="143"/>
      <c r="CF191" s="143"/>
      <c r="CG191" s="143"/>
      <c r="CH191" s="143"/>
      <c r="CI191" s="143"/>
      <c r="CJ191" s="143"/>
      <c r="CK191" s="143"/>
      <c r="CL191" s="143"/>
      <c r="CM191" s="90"/>
      <c r="CN191" s="90"/>
      <c r="CO191" s="90"/>
      <c r="CP191" s="90"/>
      <c r="CQ191" s="90"/>
      <c r="CR191" s="90"/>
      <c r="CS191" s="90"/>
      <c r="CT191" s="90"/>
      <c r="CU191" s="90"/>
      <c r="CV191" s="90"/>
      <c r="CW191" s="90"/>
      <c r="CX191" s="90"/>
      <c r="CY191" s="90"/>
      <c r="CZ191" s="90"/>
      <c r="DA191" s="90"/>
      <c r="DB191" s="90"/>
      <c r="DC191" s="90"/>
      <c r="DD191" s="90"/>
      <c r="DE191" s="90"/>
      <c r="DF191" s="90"/>
      <c r="DG191" s="90"/>
      <c r="DH191" s="90"/>
      <c r="DI191" s="90"/>
      <c r="DJ191" s="90"/>
      <c r="DK191" s="90"/>
      <c r="DL191" s="90"/>
      <c r="DM191" s="90"/>
      <c r="DN191" s="90"/>
      <c r="DO191" s="90"/>
      <c r="DP191" s="90"/>
      <c r="DQ191" s="90"/>
      <c r="DR191" s="90"/>
      <c r="DS191" s="90"/>
      <c r="DT191" s="90"/>
      <c r="DU191" s="90"/>
      <c r="DV191" s="90"/>
      <c r="DW191" s="90"/>
      <c r="DX191" s="90"/>
      <c r="DY191" s="90"/>
      <c r="DZ191" s="90"/>
      <c r="EA191" s="90"/>
      <c r="EB191" s="90"/>
      <c r="EC191" s="90"/>
      <c r="ED191" s="90"/>
      <c r="EE191" s="90"/>
      <c r="EF191" s="90"/>
      <c r="EG191" s="90"/>
      <c r="EH191" s="90"/>
      <c r="EI191" s="90"/>
      <c r="EJ191" s="90"/>
      <c r="EK191" s="90"/>
      <c r="EL191" s="90"/>
      <c r="EM191" s="90"/>
    </row>
    <row r="192" spans="14:143" hidden="1" x14ac:dyDescent="0.2">
      <c r="BX192" s="143"/>
      <c r="BY192" s="143"/>
      <c r="BZ192" s="143"/>
      <c r="CA192" s="143"/>
      <c r="CB192" s="143"/>
      <c r="CC192" s="143"/>
      <c r="CD192" s="143"/>
      <c r="CE192" s="143"/>
      <c r="CF192" s="143"/>
      <c r="CG192" s="143"/>
      <c r="CH192" s="143"/>
      <c r="CI192" s="143"/>
      <c r="CJ192" s="143"/>
      <c r="CK192" s="143"/>
      <c r="CL192" s="143"/>
      <c r="CM192" s="90"/>
      <c r="CN192" s="90"/>
      <c r="CO192" s="90"/>
      <c r="CP192" s="90"/>
      <c r="CQ192" s="90"/>
      <c r="CR192" s="90"/>
      <c r="CS192" s="90"/>
      <c r="CT192" s="90"/>
      <c r="CU192" s="90"/>
      <c r="CV192" s="90"/>
      <c r="CW192" s="90"/>
      <c r="CX192" s="90"/>
      <c r="CY192" s="90"/>
      <c r="CZ192" s="90"/>
      <c r="DA192" s="90"/>
      <c r="DB192" s="90"/>
      <c r="DC192" s="90"/>
      <c r="DD192" s="90"/>
      <c r="DE192" s="90"/>
      <c r="DF192" s="90"/>
      <c r="DG192" s="90"/>
      <c r="DH192" s="90"/>
      <c r="DI192" s="90"/>
      <c r="DJ192" s="90"/>
      <c r="DK192" s="90"/>
      <c r="DL192" s="90"/>
      <c r="DM192" s="90"/>
      <c r="DN192" s="90"/>
      <c r="DO192" s="90"/>
      <c r="DP192" s="90"/>
      <c r="DQ192" s="90"/>
      <c r="DR192" s="90"/>
      <c r="DS192" s="90"/>
      <c r="DT192" s="90"/>
      <c r="DU192" s="90"/>
      <c r="DV192" s="90"/>
      <c r="DW192" s="90"/>
      <c r="DX192" s="90"/>
      <c r="DY192" s="90"/>
      <c r="DZ192" s="90"/>
      <c r="EA192" s="90"/>
      <c r="EB192" s="90"/>
      <c r="EC192" s="90"/>
      <c r="ED192" s="90"/>
      <c r="EE192" s="90"/>
      <c r="EF192" s="90"/>
      <c r="EG192" s="90"/>
      <c r="EH192" s="90"/>
      <c r="EI192" s="90"/>
      <c r="EJ192" s="90"/>
      <c r="EK192" s="90"/>
      <c r="EL192" s="90"/>
      <c r="EM192" s="90"/>
    </row>
    <row r="193" spans="1:143" hidden="1" x14ac:dyDescent="0.2">
      <c r="BX193" s="143"/>
      <c r="BY193" s="143"/>
      <c r="BZ193" s="143"/>
      <c r="CA193" s="143"/>
      <c r="CB193" s="143"/>
      <c r="CC193" s="143"/>
      <c r="CD193" s="143"/>
      <c r="CE193" s="143"/>
      <c r="CF193" s="143"/>
      <c r="CG193" s="143"/>
      <c r="CH193" s="143"/>
      <c r="CI193" s="143"/>
      <c r="CJ193" s="143"/>
      <c r="CK193" s="143"/>
      <c r="CL193" s="143"/>
      <c r="CM193" s="90"/>
      <c r="CN193" s="90"/>
      <c r="CO193" s="90"/>
      <c r="CP193" s="90"/>
      <c r="CQ193" s="90"/>
      <c r="CR193" s="90"/>
      <c r="CS193" s="90"/>
      <c r="CT193" s="90"/>
      <c r="CU193" s="90"/>
      <c r="CV193" s="90"/>
      <c r="CW193" s="90"/>
      <c r="CX193" s="90"/>
      <c r="CY193" s="90"/>
      <c r="CZ193" s="90"/>
      <c r="DA193" s="90"/>
      <c r="DB193" s="90"/>
      <c r="DC193" s="90"/>
      <c r="DD193" s="90"/>
      <c r="DE193" s="90"/>
      <c r="DF193" s="90"/>
      <c r="DG193" s="90"/>
      <c r="DH193" s="90"/>
      <c r="DI193" s="90"/>
      <c r="DJ193" s="90"/>
      <c r="DK193" s="90"/>
      <c r="DL193" s="90"/>
      <c r="DM193" s="90"/>
      <c r="DN193" s="90"/>
      <c r="DO193" s="90"/>
      <c r="DP193" s="90"/>
      <c r="DQ193" s="90"/>
      <c r="DR193" s="90"/>
      <c r="DS193" s="90"/>
      <c r="DT193" s="90"/>
      <c r="DU193" s="90"/>
      <c r="DV193" s="90"/>
      <c r="DW193" s="90"/>
      <c r="DX193" s="90"/>
      <c r="DY193" s="90"/>
      <c r="DZ193" s="90"/>
      <c r="EA193" s="90"/>
      <c r="EB193" s="90"/>
      <c r="EC193" s="90"/>
      <c r="ED193" s="90"/>
      <c r="EE193" s="90"/>
      <c r="EF193" s="90"/>
      <c r="EG193" s="90"/>
      <c r="EH193" s="90"/>
      <c r="EI193" s="90"/>
      <c r="EJ193" s="90"/>
      <c r="EK193" s="90"/>
      <c r="EL193" s="90"/>
      <c r="EM193" s="90"/>
    </row>
    <row r="194" spans="1:143" hidden="1" x14ac:dyDescent="0.2">
      <c r="BX194" s="143"/>
      <c r="BY194" s="143"/>
      <c r="BZ194" s="143"/>
      <c r="CA194" s="143"/>
      <c r="CB194" s="143"/>
      <c r="CC194" s="143"/>
      <c r="CD194" s="143"/>
      <c r="CE194" s="143"/>
      <c r="CF194" s="143"/>
      <c r="CG194" s="143"/>
      <c r="CH194" s="143"/>
      <c r="CI194" s="143"/>
      <c r="CJ194" s="143"/>
      <c r="CK194" s="143"/>
      <c r="CL194" s="143"/>
      <c r="CM194" s="90"/>
      <c r="CN194" s="90"/>
      <c r="CO194" s="90"/>
      <c r="CP194" s="90"/>
      <c r="CQ194" s="90"/>
      <c r="CR194" s="90"/>
      <c r="CS194" s="90"/>
      <c r="CT194" s="90"/>
      <c r="CU194" s="90"/>
      <c r="CV194" s="90"/>
      <c r="CW194" s="90"/>
      <c r="CX194" s="90"/>
      <c r="CY194" s="90"/>
      <c r="CZ194" s="90"/>
      <c r="DA194" s="90"/>
      <c r="DB194" s="90"/>
      <c r="DC194" s="90"/>
      <c r="DD194" s="90"/>
      <c r="DE194" s="90"/>
      <c r="DF194" s="90"/>
      <c r="DG194" s="90"/>
      <c r="DH194" s="90"/>
      <c r="DI194" s="90"/>
      <c r="DJ194" s="90"/>
      <c r="DK194" s="90"/>
      <c r="DL194" s="90"/>
      <c r="DM194" s="90"/>
      <c r="DN194" s="90"/>
      <c r="DO194" s="90"/>
      <c r="DP194" s="90"/>
      <c r="DQ194" s="90"/>
      <c r="DR194" s="90"/>
      <c r="DS194" s="90"/>
      <c r="DT194" s="90"/>
      <c r="DU194" s="90"/>
      <c r="DV194" s="90"/>
      <c r="DW194" s="90"/>
      <c r="DX194" s="90"/>
      <c r="DY194" s="90"/>
      <c r="DZ194" s="90"/>
      <c r="EA194" s="90"/>
      <c r="EB194" s="90"/>
      <c r="EC194" s="90"/>
      <c r="ED194" s="90"/>
      <c r="EE194" s="90"/>
      <c r="EF194" s="90"/>
      <c r="EG194" s="90"/>
      <c r="EH194" s="90"/>
      <c r="EI194" s="90"/>
      <c r="EJ194" s="90"/>
      <c r="EK194" s="90"/>
      <c r="EL194" s="90"/>
      <c r="EM194" s="90"/>
    </row>
    <row r="195" spans="1:143" x14ac:dyDescent="0.2">
      <c r="BX195" s="143"/>
      <c r="BY195" s="143"/>
      <c r="BZ195" s="143"/>
      <c r="CA195" s="143"/>
      <c r="CB195" s="143"/>
      <c r="CC195" s="143"/>
      <c r="CD195" s="143"/>
      <c r="CE195" s="143"/>
      <c r="CF195" s="143"/>
      <c r="CG195" s="143"/>
      <c r="CH195" s="143"/>
      <c r="CI195" s="143"/>
      <c r="CJ195" s="143"/>
      <c r="CK195" s="143"/>
      <c r="CL195" s="143"/>
      <c r="CM195" s="90"/>
      <c r="CN195" s="90"/>
      <c r="CO195" s="90"/>
      <c r="CP195" s="90"/>
      <c r="CQ195" s="90"/>
      <c r="CR195" s="90"/>
      <c r="CS195" s="90"/>
      <c r="CT195" s="90"/>
      <c r="CU195" s="90"/>
      <c r="CV195" s="90"/>
      <c r="CW195" s="90"/>
      <c r="CX195" s="90"/>
      <c r="CY195" s="90"/>
      <c r="CZ195" s="90"/>
      <c r="DA195" s="90"/>
      <c r="DB195" s="90"/>
      <c r="DC195" s="90"/>
      <c r="DD195" s="90"/>
      <c r="DE195" s="90"/>
      <c r="DF195" s="90"/>
      <c r="DG195" s="90"/>
      <c r="DH195" s="90"/>
      <c r="DI195" s="90"/>
      <c r="DJ195" s="90"/>
      <c r="DK195" s="90"/>
      <c r="DL195" s="90"/>
      <c r="DM195" s="90"/>
      <c r="DN195" s="90"/>
      <c r="DO195" s="90"/>
      <c r="DP195" s="90"/>
      <c r="DQ195" s="90"/>
      <c r="DR195" s="90"/>
      <c r="DS195" s="90"/>
      <c r="DT195" s="90"/>
      <c r="DU195" s="90"/>
      <c r="DV195" s="90"/>
      <c r="DW195" s="90"/>
      <c r="DX195" s="90"/>
      <c r="DY195" s="90"/>
      <c r="DZ195" s="90"/>
      <c r="EA195" s="90"/>
      <c r="EB195" s="90"/>
      <c r="EC195" s="90"/>
      <c r="ED195" s="90"/>
      <c r="EE195" s="90"/>
      <c r="EF195" s="90"/>
      <c r="EG195" s="90"/>
      <c r="EH195" s="90"/>
      <c r="EI195" s="90"/>
      <c r="EJ195" s="90"/>
      <c r="EK195" s="90"/>
      <c r="EL195" s="90"/>
      <c r="EM195" s="90"/>
    </row>
    <row r="196" spans="1:143" x14ac:dyDescent="0.2">
      <c r="BX196" s="143"/>
      <c r="BY196" s="143"/>
      <c r="BZ196" s="143"/>
      <c r="CA196" s="143"/>
      <c r="CB196" s="143"/>
      <c r="CC196" s="143"/>
      <c r="CD196" s="143"/>
      <c r="CE196" s="143"/>
      <c r="CF196" s="143"/>
      <c r="CG196" s="143"/>
      <c r="CH196" s="143"/>
      <c r="CI196" s="143"/>
      <c r="CJ196" s="143"/>
      <c r="CK196" s="143"/>
      <c r="CL196" s="143"/>
      <c r="CM196" s="90"/>
      <c r="CN196" s="90"/>
      <c r="CO196" s="90"/>
      <c r="CP196" s="90"/>
      <c r="CQ196" s="90"/>
      <c r="CR196" s="90"/>
      <c r="CS196" s="90"/>
      <c r="CT196" s="90"/>
      <c r="CU196" s="90"/>
      <c r="CV196" s="90"/>
      <c r="CW196" s="90"/>
      <c r="CX196" s="90"/>
      <c r="CY196" s="90"/>
      <c r="CZ196" s="90"/>
      <c r="DA196" s="90"/>
      <c r="DB196" s="90"/>
      <c r="DC196" s="90"/>
      <c r="DD196" s="90"/>
      <c r="DE196" s="90"/>
      <c r="DF196" s="90"/>
      <c r="DG196" s="90"/>
      <c r="DH196" s="90"/>
      <c r="DI196" s="90"/>
      <c r="DJ196" s="90"/>
      <c r="DK196" s="90"/>
      <c r="DL196" s="90"/>
      <c r="DM196" s="90"/>
      <c r="DN196" s="90"/>
      <c r="DO196" s="90"/>
      <c r="DP196" s="90"/>
      <c r="DQ196" s="90"/>
      <c r="DR196" s="90"/>
      <c r="DS196" s="90"/>
      <c r="DT196" s="90"/>
      <c r="DU196" s="90"/>
      <c r="DV196" s="90"/>
      <c r="DW196" s="90"/>
      <c r="DX196" s="90"/>
      <c r="DY196" s="90"/>
      <c r="DZ196" s="90"/>
      <c r="EA196" s="90"/>
      <c r="EB196" s="90"/>
      <c r="EC196" s="90"/>
      <c r="ED196" s="90"/>
      <c r="EE196" s="90"/>
      <c r="EF196" s="90"/>
      <c r="EG196" s="90"/>
      <c r="EH196" s="90"/>
      <c r="EI196" s="90"/>
      <c r="EJ196" s="90"/>
      <c r="EK196" s="90"/>
      <c r="EL196" s="90"/>
      <c r="EM196" s="90"/>
    </row>
    <row r="197" spans="1:143" ht="15.6" x14ac:dyDescent="0.3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1"/>
      <c r="AB197" s="91"/>
      <c r="AC197" s="91"/>
      <c r="AD197" s="91"/>
      <c r="AE197" s="92" t="s">
        <v>114</v>
      </c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143"/>
      <c r="BY197" s="143"/>
      <c r="BZ197" s="143"/>
      <c r="CA197" s="143"/>
      <c r="CB197" s="143"/>
      <c r="CC197" s="143"/>
      <c r="CD197" s="143"/>
      <c r="CE197" s="143"/>
      <c r="CF197" s="143"/>
      <c r="CG197" s="143"/>
      <c r="CH197" s="143"/>
      <c r="CI197" s="143"/>
      <c r="CJ197" s="143"/>
      <c r="CK197" s="143"/>
      <c r="CL197" s="143"/>
      <c r="CM197" s="90"/>
      <c r="CN197" s="90"/>
      <c r="CO197" s="90"/>
      <c r="CP197" s="90"/>
      <c r="CQ197" s="90"/>
      <c r="CR197" s="90"/>
      <c r="CS197" s="90"/>
      <c r="CT197" s="90"/>
      <c r="CU197" s="90"/>
      <c r="CV197" s="90"/>
      <c r="CW197" s="90"/>
      <c r="CX197" s="90"/>
      <c r="CY197" s="90"/>
      <c r="CZ197" s="90"/>
      <c r="DA197" s="90"/>
      <c r="DB197" s="90"/>
      <c r="DC197" s="90"/>
      <c r="DD197" s="90"/>
      <c r="DE197" s="90"/>
      <c r="DF197" s="90"/>
      <c r="DG197" s="90"/>
      <c r="DH197" s="90"/>
      <c r="DI197" s="90"/>
      <c r="DJ197" s="90"/>
      <c r="DK197" s="90"/>
      <c r="DL197" s="90"/>
      <c r="DM197" s="90"/>
      <c r="DN197" s="90"/>
      <c r="DO197" s="90"/>
      <c r="DP197" s="90"/>
      <c r="DQ197" s="90"/>
      <c r="DR197" s="90"/>
      <c r="DS197" s="90"/>
      <c r="DT197" s="90"/>
      <c r="DU197" s="90"/>
      <c r="DV197" s="90"/>
      <c r="DW197" s="90"/>
      <c r="DX197" s="90"/>
      <c r="DY197" s="90"/>
      <c r="DZ197" s="90"/>
      <c r="EA197" s="90"/>
      <c r="EB197" s="90"/>
      <c r="EC197" s="90"/>
      <c r="ED197" s="90"/>
      <c r="EE197" s="90"/>
      <c r="EF197" s="90"/>
      <c r="EG197" s="90"/>
      <c r="EH197" s="90"/>
      <c r="EI197" s="90"/>
      <c r="EJ197" s="90"/>
      <c r="EK197" s="90"/>
      <c r="EL197" s="90"/>
      <c r="EM197" s="90"/>
    </row>
    <row r="198" spans="1:143" ht="11.25" customHeight="1" x14ac:dyDescent="0.25">
      <c r="A198" s="90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3"/>
      <c r="AB198" s="91"/>
      <c r="AC198" s="91"/>
      <c r="AD198" s="91"/>
      <c r="AE198" s="94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5"/>
      <c r="AU198" s="96"/>
      <c r="AV198" s="96"/>
      <c r="AW198" s="96"/>
      <c r="AX198" s="96"/>
      <c r="AY198" s="96"/>
      <c r="AZ198" s="91"/>
      <c r="BA198" s="91"/>
      <c r="BB198" s="97"/>
      <c r="BC198" s="97"/>
      <c r="BD198" s="97"/>
      <c r="BE198" s="97"/>
      <c r="BF198" s="97"/>
      <c r="BG198" s="97"/>
      <c r="BH198" s="97"/>
      <c r="BI198" s="97"/>
      <c r="BJ198" s="97"/>
      <c r="BK198" s="97"/>
      <c r="BL198" s="97"/>
      <c r="BM198" s="97"/>
      <c r="BN198" s="98"/>
      <c r="BO198" s="98"/>
      <c r="BP198" s="98"/>
      <c r="BQ198" s="98"/>
      <c r="BR198" s="98"/>
      <c r="BS198" s="99"/>
      <c r="BT198" s="100"/>
      <c r="BU198" s="91"/>
      <c r="BV198" s="91"/>
      <c r="BW198" s="91"/>
      <c r="BX198" s="143"/>
      <c r="BY198" s="143"/>
      <c r="BZ198" s="143"/>
      <c r="CA198" s="143"/>
      <c r="CB198" s="143"/>
      <c r="CC198" s="143"/>
      <c r="CD198" s="143"/>
      <c r="CE198" s="143"/>
      <c r="CF198" s="143"/>
      <c r="CG198" s="143"/>
      <c r="CH198" s="143"/>
      <c r="CI198" s="143"/>
      <c r="CJ198" s="143"/>
      <c r="CK198" s="143"/>
      <c r="CL198" s="143"/>
      <c r="CM198" s="90"/>
      <c r="CN198" s="90"/>
      <c r="CO198" s="90"/>
      <c r="CP198" s="90"/>
      <c r="CQ198" s="90"/>
      <c r="CR198" s="90"/>
      <c r="CS198" s="90"/>
      <c r="CT198" s="90"/>
      <c r="CU198" s="90"/>
      <c r="CV198" s="90"/>
      <c r="CW198" s="90"/>
      <c r="CX198" s="90"/>
      <c r="CY198" s="90"/>
      <c r="CZ198" s="90"/>
      <c r="DA198" s="90"/>
      <c r="DB198" s="90"/>
      <c r="DC198" s="90"/>
      <c r="DD198" s="90"/>
      <c r="DE198" s="90"/>
      <c r="DF198" s="90"/>
      <c r="DG198" s="90"/>
      <c r="DH198" s="90"/>
      <c r="DI198" s="90"/>
      <c r="DJ198" s="90"/>
      <c r="DK198" s="90"/>
      <c r="DL198" s="90"/>
      <c r="DM198" s="90"/>
      <c r="DN198" s="90"/>
      <c r="DO198" s="90"/>
      <c r="DP198" s="90"/>
      <c r="DQ198" s="90"/>
      <c r="DR198" s="90"/>
      <c r="DS198" s="90"/>
      <c r="DT198" s="90"/>
      <c r="DU198" s="90"/>
      <c r="DV198" s="90"/>
      <c r="DW198" s="90"/>
      <c r="DX198" s="90"/>
      <c r="DY198" s="90"/>
      <c r="DZ198" s="90"/>
      <c r="EA198" s="90"/>
      <c r="EB198" s="90"/>
      <c r="EC198" s="90"/>
      <c r="ED198" s="90"/>
      <c r="EE198" s="90"/>
      <c r="EF198" s="90"/>
      <c r="EG198" s="90"/>
      <c r="EH198" s="90"/>
      <c r="EI198" s="90"/>
      <c r="EJ198" s="90"/>
      <c r="EK198" s="90"/>
      <c r="EL198" s="90"/>
      <c r="EM198" s="90"/>
    </row>
    <row r="199" spans="1:143" ht="11.25" customHeight="1" x14ac:dyDescent="0.25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5"/>
      <c r="AB199" s="91"/>
      <c r="AC199" s="91"/>
      <c r="AD199" s="91"/>
      <c r="AE199" s="101"/>
      <c r="AF199" s="102"/>
      <c r="AG199" s="102"/>
      <c r="AH199" s="102"/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3"/>
      <c r="AU199" s="104"/>
      <c r="AV199" s="104"/>
      <c r="AW199" s="104"/>
      <c r="AX199" s="104"/>
      <c r="AY199" s="104"/>
      <c r="AZ199" s="102"/>
      <c r="BA199" s="102"/>
      <c r="BB199" s="102"/>
      <c r="BC199" s="102"/>
      <c r="BD199" s="102"/>
      <c r="BE199" s="102"/>
      <c r="BF199" s="102"/>
      <c r="BG199" s="102"/>
      <c r="BH199" s="102"/>
      <c r="BI199" s="102"/>
      <c r="BJ199" s="102"/>
      <c r="BK199" s="102"/>
      <c r="BL199" s="102"/>
      <c r="BM199" s="102"/>
      <c r="BN199" s="102"/>
      <c r="BO199" s="102"/>
      <c r="BP199" s="102"/>
      <c r="BQ199" s="102"/>
      <c r="BR199" s="102"/>
      <c r="BS199" s="102"/>
      <c r="BT199" s="100"/>
      <c r="BU199" s="91"/>
      <c r="BV199" s="91"/>
      <c r="BW199" s="91"/>
      <c r="BX199" s="143"/>
      <c r="BY199" s="143"/>
      <c r="BZ199" s="143"/>
      <c r="CA199" s="143"/>
      <c r="CB199" s="143"/>
      <c r="CC199" s="143"/>
      <c r="CD199" s="143"/>
      <c r="CE199" s="143"/>
      <c r="CF199" s="143"/>
      <c r="CG199" s="143"/>
      <c r="CH199" s="143"/>
      <c r="CI199" s="143"/>
      <c r="CJ199" s="143"/>
      <c r="CK199" s="143"/>
      <c r="CL199" s="143"/>
      <c r="CM199" s="90"/>
      <c r="CN199" s="90"/>
      <c r="CO199" s="90"/>
      <c r="CP199" s="90"/>
      <c r="CQ199" s="90"/>
      <c r="CR199" s="90"/>
      <c r="CS199" s="90"/>
      <c r="CT199" s="90"/>
      <c r="CU199" s="90"/>
      <c r="CV199" s="90"/>
      <c r="CW199" s="90"/>
      <c r="CX199" s="90"/>
      <c r="CY199" s="90"/>
      <c r="CZ199" s="90"/>
      <c r="DA199" s="90"/>
      <c r="DB199" s="90"/>
      <c r="DC199" s="90"/>
      <c r="DD199" s="90"/>
      <c r="DE199" s="90"/>
      <c r="DF199" s="90"/>
      <c r="DG199" s="90"/>
      <c r="DH199" s="90"/>
      <c r="DI199" s="90"/>
      <c r="DJ199" s="90"/>
      <c r="DK199" s="90"/>
      <c r="DL199" s="90"/>
      <c r="DM199" s="90"/>
      <c r="DN199" s="90"/>
      <c r="DO199" s="90"/>
      <c r="DP199" s="90"/>
      <c r="DQ199" s="90"/>
      <c r="DR199" s="90"/>
      <c r="DS199" s="90"/>
      <c r="DT199" s="90"/>
      <c r="DU199" s="90"/>
      <c r="DV199" s="90"/>
      <c r="DW199" s="90"/>
      <c r="DX199" s="90"/>
      <c r="DY199" s="90"/>
      <c r="DZ199" s="90"/>
      <c r="EA199" s="90"/>
      <c r="EB199" s="90"/>
      <c r="EC199" s="90"/>
      <c r="ED199" s="90"/>
      <c r="EE199" s="90"/>
      <c r="EF199" s="90"/>
      <c r="EG199" s="90"/>
      <c r="EH199" s="90"/>
      <c r="EI199" s="90"/>
      <c r="EJ199" s="90"/>
      <c r="EK199" s="90"/>
      <c r="EL199" s="90"/>
      <c r="EM199" s="90"/>
    </row>
    <row r="200" spans="1:143" ht="13.2" x14ac:dyDescent="0.25">
      <c r="A200" s="90"/>
      <c r="B200" s="90"/>
      <c r="C200" s="90"/>
      <c r="D200" s="90"/>
      <c r="E200" s="90"/>
      <c r="F200" s="90">
        <v>7</v>
      </c>
      <c r="G200" s="90"/>
      <c r="H200" s="90"/>
      <c r="I200" s="105" t="s">
        <v>51</v>
      </c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3"/>
      <c r="AB200" s="91"/>
      <c r="AC200" s="91"/>
      <c r="AD200" s="91"/>
      <c r="AE200" s="94" t="s">
        <v>115</v>
      </c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106"/>
      <c r="AU200" s="96"/>
      <c r="AV200" s="96"/>
      <c r="AW200" s="96"/>
      <c r="AX200" s="96"/>
      <c r="AY200" s="96"/>
      <c r="AZ200" s="91"/>
      <c r="BA200" s="91"/>
      <c r="BB200" s="97"/>
      <c r="BC200" s="97"/>
      <c r="BD200" s="97"/>
      <c r="BE200" s="97"/>
      <c r="BF200" s="97"/>
      <c r="BG200" s="97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00"/>
      <c r="BU200" s="91"/>
      <c r="BV200" s="91"/>
      <c r="BW200" s="91"/>
      <c r="BX200" s="143"/>
      <c r="BY200" s="143"/>
      <c r="BZ200" s="143"/>
      <c r="CA200" s="143"/>
      <c r="CB200" s="143"/>
      <c r="CC200" s="143"/>
      <c r="CD200" s="143"/>
      <c r="CE200" s="143"/>
      <c r="CF200" s="143"/>
      <c r="CG200" s="143"/>
      <c r="CH200" s="143"/>
      <c r="CI200" s="143"/>
      <c r="CJ200" s="143"/>
      <c r="CK200" s="143"/>
      <c r="CL200" s="143"/>
      <c r="CM200" s="90"/>
      <c r="CN200" s="90"/>
      <c r="CO200" s="90"/>
      <c r="CP200" s="90"/>
      <c r="CQ200" s="90"/>
      <c r="CR200" s="90"/>
      <c r="CS200" s="90"/>
      <c r="CT200" s="90"/>
      <c r="CU200" s="90"/>
      <c r="CV200" s="90"/>
      <c r="CW200" s="90"/>
      <c r="CX200" s="90"/>
      <c r="CY200" s="90"/>
      <c r="CZ200" s="90"/>
      <c r="DA200" s="90"/>
      <c r="DB200" s="90"/>
      <c r="DC200" s="90"/>
      <c r="DD200" s="90"/>
      <c r="DE200" s="90"/>
      <c r="DF200" s="90"/>
      <c r="DG200" s="90"/>
      <c r="DH200" s="90"/>
      <c r="DI200" s="90"/>
      <c r="DJ200" s="90"/>
      <c r="DK200" s="90"/>
      <c r="DL200" s="90"/>
      <c r="DM200" s="90"/>
      <c r="DN200" s="90"/>
      <c r="DO200" s="90"/>
      <c r="DP200" s="90"/>
      <c r="DQ200" s="90"/>
      <c r="DR200" s="90"/>
      <c r="DS200" s="90"/>
      <c r="DT200" s="90"/>
      <c r="DU200" s="90"/>
      <c r="DV200" s="90"/>
      <c r="DW200" s="90"/>
      <c r="DX200" s="90"/>
      <c r="DY200" s="90"/>
      <c r="DZ200" s="90"/>
      <c r="EA200" s="90"/>
      <c r="EB200" s="90"/>
      <c r="EC200" s="90"/>
      <c r="ED200" s="90"/>
      <c r="EE200" s="90"/>
      <c r="EF200" s="90"/>
      <c r="EG200" s="90"/>
      <c r="EH200" s="90"/>
      <c r="EI200" s="90"/>
      <c r="EJ200" s="90"/>
      <c r="EK200" s="90"/>
      <c r="EL200" s="90"/>
      <c r="EM200" s="90"/>
    </row>
    <row r="201" spans="1:143" ht="31.5" customHeight="1" x14ac:dyDescent="0.25">
      <c r="A201" s="107" t="s">
        <v>53</v>
      </c>
      <c r="B201" s="107" t="s">
        <v>46</v>
      </c>
      <c r="C201" s="108" t="s">
        <v>20</v>
      </c>
      <c r="D201" s="108" t="s">
        <v>49</v>
      </c>
      <c r="E201" s="90" t="s">
        <v>48</v>
      </c>
      <c r="F201" s="90" t="s">
        <v>47</v>
      </c>
      <c r="G201" s="107" t="s">
        <v>54</v>
      </c>
      <c r="H201" s="107" t="s">
        <v>72</v>
      </c>
      <c r="I201" s="107" t="s">
        <v>116</v>
      </c>
      <c r="J201" s="107" t="s">
        <v>117</v>
      </c>
      <c r="K201" s="90"/>
      <c r="L201" s="90"/>
      <c r="M201" s="90"/>
      <c r="N201" s="90">
        <v>0</v>
      </c>
      <c r="O201" s="90">
        <v>1</v>
      </c>
      <c r="P201" s="90">
        <v>2</v>
      </c>
      <c r="Q201" s="90">
        <v>3</v>
      </c>
      <c r="R201" s="90">
        <v>4</v>
      </c>
      <c r="S201" s="90">
        <v>5</v>
      </c>
      <c r="T201" s="90">
        <v>6</v>
      </c>
      <c r="U201" s="90">
        <v>7</v>
      </c>
      <c r="V201" s="90">
        <v>8</v>
      </c>
      <c r="W201" s="90" t="s">
        <v>40</v>
      </c>
      <c r="X201" s="90"/>
      <c r="Y201" s="90"/>
      <c r="Z201" s="90"/>
      <c r="AA201" s="93"/>
      <c r="AB201" s="94"/>
      <c r="AC201" s="95"/>
      <c r="AD201" s="109"/>
      <c r="AE201" s="195"/>
      <c r="AF201" s="195"/>
      <c r="AG201" s="195"/>
      <c r="AH201" s="195"/>
      <c r="AI201" s="195"/>
      <c r="AJ201" s="195"/>
      <c r="AK201" s="195"/>
      <c r="AL201" s="195"/>
      <c r="AM201" s="195"/>
      <c r="AN201" s="195" t="s">
        <v>67</v>
      </c>
      <c r="AO201" s="195"/>
      <c r="AP201" s="195"/>
      <c r="AQ201" s="195"/>
      <c r="AR201" s="195"/>
      <c r="AS201" s="195"/>
      <c r="AT201" s="195"/>
      <c r="AU201" s="195"/>
      <c r="AV201" s="195"/>
      <c r="AW201" s="195"/>
      <c r="AX201" s="195"/>
      <c r="AY201" s="195"/>
      <c r="AZ201" s="195"/>
      <c r="BA201" s="195"/>
      <c r="BB201" s="195" t="s">
        <v>45</v>
      </c>
      <c r="BC201" s="195"/>
      <c r="BD201" s="195"/>
      <c r="BE201" s="195"/>
      <c r="BF201" s="195"/>
      <c r="BG201" s="195"/>
      <c r="BH201" s="196" t="s">
        <v>105</v>
      </c>
      <c r="BI201" s="196"/>
      <c r="BJ201" s="196"/>
      <c r="BK201" s="196"/>
      <c r="BL201" s="196"/>
      <c r="BM201" s="196"/>
      <c r="BN201" s="196" t="s">
        <v>43</v>
      </c>
      <c r="BO201" s="196"/>
      <c r="BP201" s="196"/>
      <c r="BQ201" s="196"/>
      <c r="BR201" s="196"/>
      <c r="BS201" s="196"/>
      <c r="BT201" s="100"/>
      <c r="BU201" s="110"/>
      <c r="BV201" s="111"/>
      <c r="BW201" s="111"/>
      <c r="BX201" s="143"/>
      <c r="BY201" s="143"/>
      <c r="BZ201" s="143"/>
      <c r="CA201" s="143"/>
      <c r="CB201" s="143"/>
      <c r="CC201" s="143"/>
      <c r="CD201" s="143"/>
      <c r="CE201" s="143"/>
      <c r="CF201" s="143"/>
      <c r="CG201" s="143"/>
      <c r="CH201" s="143"/>
      <c r="CI201" s="143"/>
      <c r="CJ201" s="143"/>
      <c r="CK201" s="143"/>
      <c r="CL201" s="143"/>
      <c r="CM201" s="90"/>
      <c r="CN201" s="90"/>
      <c r="CO201" s="90"/>
      <c r="CP201" s="90"/>
      <c r="CQ201" s="90"/>
      <c r="CR201" s="90"/>
      <c r="CS201" s="90"/>
      <c r="CT201" s="90"/>
      <c r="CU201" s="90"/>
      <c r="CV201" s="90"/>
      <c r="CW201" s="90"/>
      <c r="CX201" s="90"/>
      <c r="CY201" s="90"/>
      <c r="CZ201" s="90"/>
      <c r="DA201" s="90"/>
      <c r="DB201" s="90"/>
      <c r="DC201" s="90"/>
      <c r="DD201" s="90"/>
      <c r="DE201" s="90"/>
      <c r="DF201" s="90"/>
      <c r="DG201" s="90"/>
      <c r="DH201" s="90"/>
      <c r="DI201" s="90"/>
      <c r="DJ201" s="90"/>
      <c r="DK201" s="90"/>
      <c r="DL201" s="90"/>
      <c r="DM201" s="90"/>
      <c r="DN201" s="90"/>
      <c r="DO201" s="90"/>
      <c r="DP201" s="90"/>
      <c r="DQ201" s="90"/>
      <c r="DR201" s="90"/>
      <c r="DS201" s="90"/>
      <c r="DT201" s="90"/>
      <c r="DU201" s="90"/>
      <c r="DV201" s="90"/>
      <c r="DW201" s="90"/>
      <c r="DX201" s="90"/>
      <c r="DY201" s="90"/>
      <c r="DZ201" s="90"/>
      <c r="EA201" s="90"/>
      <c r="EB201" s="90"/>
      <c r="EC201" s="90"/>
      <c r="ED201" s="90"/>
      <c r="EE201" s="90"/>
      <c r="EF201" s="90"/>
      <c r="EG201" s="90"/>
      <c r="EH201" s="90"/>
      <c r="EI201" s="90"/>
      <c r="EJ201" s="90"/>
      <c r="EK201" s="90"/>
      <c r="EL201" s="90"/>
      <c r="EM201" s="90"/>
    </row>
    <row r="202" spans="1:143" ht="12.75" customHeight="1" x14ac:dyDescent="0.25">
      <c r="A202" s="90" t="s">
        <v>47</v>
      </c>
      <c r="B202" s="90" t="s">
        <v>88</v>
      </c>
      <c r="C202" s="90">
        <v>1</v>
      </c>
      <c r="D202" s="90">
        <v>1</v>
      </c>
      <c r="E202" s="90">
        <v>1</v>
      </c>
      <c r="F202" s="90">
        <f>F200</f>
        <v>7</v>
      </c>
      <c r="G202" s="90" t="s">
        <v>87</v>
      </c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>
        <f t="shared" ref="W202" si="7">IF(F202="","",HLOOKUP(F202,$N$113:$V$119,7,0))</f>
        <v>0</v>
      </c>
      <c r="X202" s="90" t="str">
        <f t="shared" ref="X202" si="8">CONCATENATE(F202,A202,G202)</f>
        <v>7GN</v>
      </c>
      <c r="Y202" s="90"/>
      <c r="Z202" s="90"/>
      <c r="AA202" s="93"/>
      <c r="AB202" s="91"/>
      <c r="AC202" s="91"/>
      <c r="AD202" s="91"/>
      <c r="AE202" s="199"/>
      <c r="AF202" s="199"/>
      <c r="AG202" s="199"/>
      <c r="AH202" s="199"/>
      <c r="AI202" s="199"/>
      <c r="AJ202" s="199"/>
      <c r="AK202" s="199"/>
      <c r="AL202" s="199"/>
      <c r="AM202" s="199"/>
      <c r="AN202" s="112"/>
      <c r="AO202" s="113" t="s">
        <v>118</v>
      </c>
      <c r="AP202" s="113"/>
      <c r="AQ202" s="113"/>
      <c r="AR202" s="113"/>
      <c r="AS202" s="113"/>
      <c r="AT202" s="112"/>
      <c r="AU202" s="114"/>
      <c r="AV202" s="114"/>
      <c r="AW202" s="114"/>
      <c r="AX202" s="114"/>
      <c r="AY202" s="114"/>
      <c r="AZ202" s="114"/>
      <c r="BA202" s="114"/>
      <c r="BB202" s="200">
        <v>600</v>
      </c>
      <c r="BC202" s="200"/>
      <c r="BD202" s="200"/>
      <c r="BE202" s="200"/>
      <c r="BF202" s="200"/>
      <c r="BG202" s="200"/>
      <c r="BH202" s="194">
        <v>0</v>
      </c>
      <c r="BI202" s="194"/>
      <c r="BJ202" s="194"/>
      <c r="BK202" s="194"/>
      <c r="BL202" s="194"/>
      <c r="BM202" s="194"/>
      <c r="BN202" s="187">
        <f>BH202*BB202</f>
        <v>0</v>
      </c>
      <c r="BO202" s="188"/>
      <c r="BP202" s="188"/>
      <c r="BQ202" s="188"/>
      <c r="BR202" s="188"/>
      <c r="BS202" s="188"/>
      <c r="BT202" s="100"/>
      <c r="BU202" s="91"/>
      <c r="BV202" s="91"/>
      <c r="BW202" s="91"/>
      <c r="BX202" s="143"/>
      <c r="BY202" s="143"/>
      <c r="BZ202" s="143"/>
      <c r="CA202" s="143"/>
      <c r="CB202" s="143"/>
      <c r="CC202" s="143"/>
      <c r="CD202" s="143"/>
      <c r="CE202" s="143"/>
      <c r="CF202" s="143"/>
      <c r="CG202" s="143"/>
      <c r="CH202" s="143"/>
      <c r="CI202" s="143"/>
      <c r="CJ202" s="143"/>
      <c r="CK202" s="143"/>
      <c r="CL202" s="143"/>
      <c r="CM202" s="90"/>
      <c r="CN202" s="90"/>
      <c r="CO202" s="90"/>
      <c r="CP202" s="90"/>
      <c r="CQ202" s="90"/>
      <c r="CR202" s="90"/>
      <c r="CS202" s="90"/>
      <c r="CT202" s="90"/>
      <c r="CU202" s="90"/>
      <c r="CV202" s="90"/>
      <c r="CW202" s="90"/>
      <c r="CX202" s="90"/>
      <c r="CY202" s="90"/>
      <c r="CZ202" s="90"/>
      <c r="DA202" s="90"/>
      <c r="DB202" s="90"/>
      <c r="DC202" s="90"/>
      <c r="DD202" s="90"/>
      <c r="DE202" s="90"/>
      <c r="DF202" s="90"/>
      <c r="DG202" s="90"/>
      <c r="DH202" s="90"/>
      <c r="DI202" s="90"/>
      <c r="DJ202" s="90"/>
      <c r="DK202" s="90"/>
      <c r="DL202" s="90"/>
      <c r="DM202" s="90"/>
      <c r="DN202" s="90"/>
      <c r="DO202" s="90"/>
      <c r="DP202" s="90"/>
      <c r="DQ202" s="90"/>
      <c r="DR202" s="90"/>
      <c r="DS202" s="90"/>
      <c r="DT202" s="90"/>
      <c r="DU202" s="90"/>
      <c r="DV202" s="90"/>
      <c r="DW202" s="90"/>
      <c r="DX202" s="90"/>
      <c r="DY202" s="90"/>
      <c r="DZ202" s="90"/>
      <c r="EA202" s="90"/>
      <c r="EB202" s="90"/>
      <c r="EC202" s="90"/>
      <c r="ED202" s="90"/>
      <c r="EE202" s="90"/>
      <c r="EF202" s="90"/>
      <c r="EG202" s="90"/>
      <c r="EH202" s="90"/>
      <c r="EI202" s="90"/>
      <c r="EJ202" s="90"/>
      <c r="EK202" s="90"/>
      <c r="EL202" s="90"/>
      <c r="EM202" s="90"/>
    </row>
    <row r="203" spans="1:143" ht="12.75" customHeight="1" x14ac:dyDescent="0.25">
      <c r="A203" s="90"/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3"/>
      <c r="AB203" s="91"/>
      <c r="AC203" s="91"/>
      <c r="AD203" s="91"/>
      <c r="AE203" s="102"/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102"/>
      <c r="AU203" s="102"/>
      <c r="AV203" s="102"/>
      <c r="AW203" s="102"/>
      <c r="AX203" s="102"/>
      <c r="AY203" s="102"/>
      <c r="AZ203" s="102"/>
      <c r="BA203" s="102"/>
      <c r="BB203" s="102"/>
      <c r="BC203" s="102"/>
      <c r="BD203" s="102"/>
      <c r="BE203" s="102"/>
      <c r="BF203" s="102"/>
      <c r="BG203" s="102"/>
      <c r="BH203" s="102"/>
      <c r="BI203" s="102"/>
      <c r="BJ203" s="102"/>
      <c r="BK203" s="102"/>
      <c r="BL203" s="102"/>
      <c r="BM203" s="102"/>
      <c r="BN203" s="102"/>
      <c r="BO203" s="102"/>
      <c r="BP203" s="102"/>
      <c r="BQ203" s="102"/>
      <c r="BR203" s="102"/>
      <c r="BS203" s="102"/>
      <c r="BT203" s="100"/>
      <c r="BU203" s="91"/>
      <c r="BV203" s="91"/>
      <c r="BW203" s="91"/>
      <c r="BX203" s="143"/>
      <c r="BY203" s="143"/>
      <c r="BZ203" s="143"/>
      <c r="CA203" s="143"/>
      <c r="CB203" s="143"/>
      <c r="CC203" s="143"/>
      <c r="CD203" s="143"/>
      <c r="CE203" s="143"/>
      <c r="CF203" s="143"/>
      <c r="CG203" s="143"/>
      <c r="CH203" s="143"/>
      <c r="CI203" s="143"/>
      <c r="CJ203" s="143"/>
      <c r="CK203" s="143"/>
      <c r="CL203" s="143"/>
      <c r="CM203" s="90"/>
      <c r="CN203" s="90"/>
      <c r="CO203" s="90"/>
      <c r="CP203" s="90"/>
      <c r="CQ203" s="90"/>
      <c r="CR203" s="90"/>
      <c r="CS203" s="90"/>
      <c r="CT203" s="90"/>
      <c r="CU203" s="90"/>
      <c r="CV203" s="90"/>
      <c r="CW203" s="90"/>
      <c r="CX203" s="90"/>
      <c r="CY203" s="90"/>
      <c r="CZ203" s="90"/>
      <c r="DA203" s="90"/>
      <c r="DB203" s="90"/>
      <c r="DC203" s="90"/>
      <c r="DD203" s="90"/>
      <c r="DE203" s="90"/>
      <c r="DF203" s="90"/>
      <c r="DG203" s="90"/>
      <c r="DH203" s="90"/>
      <c r="DI203" s="90"/>
      <c r="DJ203" s="90"/>
      <c r="DK203" s="90"/>
      <c r="DL203" s="90"/>
      <c r="DM203" s="90"/>
      <c r="DN203" s="90"/>
      <c r="DO203" s="90"/>
      <c r="DP203" s="90"/>
      <c r="DQ203" s="90"/>
      <c r="DR203" s="90"/>
      <c r="DS203" s="90"/>
      <c r="DT203" s="90"/>
      <c r="DU203" s="90"/>
      <c r="DV203" s="90"/>
      <c r="DW203" s="90"/>
      <c r="DX203" s="90"/>
      <c r="DY203" s="90"/>
      <c r="DZ203" s="90"/>
      <c r="EA203" s="90"/>
      <c r="EB203" s="90"/>
      <c r="EC203" s="90"/>
      <c r="ED203" s="90"/>
      <c r="EE203" s="90"/>
      <c r="EF203" s="90"/>
      <c r="EG203" s="90"/>
      <c r="EH203" s="90"/>
      <c r="EI203" s="90"/>
      <c r="EJ203" s="90"/>
      <c r="EK203" s="90"/>
      <c r="EL203" s="90"/>
      <c r="EM203" s="90"/>
    </row>
    <row r="204" spans="1:143" ht="11.25" hidden="1" customHeight="1" x14ac:dyDescent="0.25">
      <c r="A204" s="90"/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115"/>
      <c r="AB204" s="91"/>
      <c r="AC204" s="91"/>
      <c r="AD204" s="91"/>
      <c r="AE204" s="116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5"/>
      <c r="AU204" s="96"/>
      <c r="AV204" s="96"/>
      <c r="AW204" s="96"/>
      <c r="AX204" s="96"/>
      <c r="AY204" s="96"/>
      <c r="AZ204" s="91"/>
      <c r="BA204" s="91"/>
      <c r="BB204" s="97"/>
      <c r="BC204" s="97"/>
      <c r="BD204" s="97"/>
      <c r="BE204" s="97"/>
      <c r="BF204" s="97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7"/>
      <c r="BS204" s="97"/>
      <c r="BT204" s="100"/>
      <c r="BU204" s="91"/>
      <c r="BV204" s="91"/>
      <c r="BW204" s="91"/>
      <c r="BX204" s="143"/>
      <c r="BY204" s="143"/>
      <c r="BZ204" s="143"/>
      <c r="CA204" s="143"/>
      <c r="CB204" s="143"/>
      <c r="CC204" s="143"/>
      <c r="CD204" s="143"/>
      <c r="CE204" s="143"/>
      <c r="CF204" s="143"/>
      <c r="CG204" s="143"/>
      <c r="CH204" s="143"/>
      <c r="CI204" s="143"/>
      <c r="CJ204" s="143"/>
      <c r="CK204" s="143"/>
      <c r="CL204" s="143"/>
      <c r="CM204" s="90"/>
      <c r="CN204" s="90"/>
      <c r="CO204" s="90"/>
      <c r="CP204" s="90"/>
      <c r="CQ204" s="90"/>
      <c r="CR204" s="90"/>
      <c r="CS204" s="90"/>
      <c r="CT204" s="90"/>
      <c r="CU204" s="90"/>
      <c r="CV204" s="90"/>
      <c r="CW204" s="90"/>
      <c r="CX204" s="90"/>
      <c r="CY204" s="90"/>
      <c r="CZ204" s="90"/>
      <c r="DA204" s="90"/>
      <c r="DB204" s="90"/>
      <c r="DC204" s="90"/>
      <c r="DD204" s="90"/>
      <c r="DE204" s="90"/>
      <c r="DF204" s="90"/>
      <c r="DG204" s="90"/>
      <c r="DH204" s="90"/>
      <c r="DI204" s="90"/>
      <c r="DJ204" s="90"/>
      <c r="DK204" s="90"/>
      <c r="DL204" s="90"/>
      <c r="DM204" s="90"/>
      <c r="DN204" s="90"/>
      <c r="DO204" s="90"/>
      <c r="DP204" s="90"/>
      <c r="DQ204" s="90"/>
      <c r="DR204" s="90"/>
      <c r="DS204" s="90"/>
      <c r="DT204" s="90"/>
      <c r="DU204" s="90"/>
      <c r="DV204" s="90"/>
      <c r="DW204" s="90"/>
      <c r="DX204" s="90"/>
      <c r="DY204" s="90"/>
      <c r="DZ204" s="90"/>
      <c r="EA204" s="90"/>
      <c r="EB204" s="90"/>
      <c r="EC204" s="90"/>
      <c r="ED204" s="90"/>
      <c r="EE204" s="90"/>
      <c r="EF204" s="90"/>
      <c r="EG204" s="90"/>
      <c r="EH204" s="90"/>
      <c r="EI204" s="90"/>
      <c r="EJ204" s="90"/>
      <c r="EK204" s="90"/>
      <c r="EL204" s="90"/>
      <c r="EM204" s="90"/>
    </row>
    <row r="205" spans="1:143" ht="11.25" hidden="1" customHeight="1" x14ac:dyDescent="0.25">
      <c r="A205" s="90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3"/>
      <c r="AB205" s="91"/>
      <c r="AC205" s="91"/>
      <c r="AD205" s="91"/>
      <c r="AE205" s="116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5"/>
      <c r="AU205" s="96"/>
      <c r="AV205" s="96"/>
      <c r="AW205" s="96"/>
      <c r="AX205" s="96"/>
      <c r="AY205" s="96"/>
      <c r="AZ205" s="91"/>
      <c r="BA205" s="91"/>
      <c r="BB205" s="97"/>
      <c r="BC205" s="97"/>
      <c r="BD205" s="97"/>
      <c r="BE205" s="97"/>
      <c r="BF205" s="97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7"/>
      <c r="BS205" s="97"/>
      <c r="BT205" s="100"/>
      <c r="BU205" s="91"/>
      <c r="BV205" s="91"/>
      <c r="BW205" s="91"/>
      <c r="BX205" s="143"/>
      <c r="BY205" s="143"/>
      <c r="BZ205" s="143"/>
      <c r="CA205" s="143"/>
      <c r="CB205" s="143"/>
      <c r="CC205" s="143"/>
      <c r="CD205" s="143"/>
      <c r="CE205" s="143"/>
      <c r="CF205" s="143"/>
      <c r="CG205" s="143"/>
      <c r="CH205" s="143"/>
      <c r="CI205" s="143"/>
      <c r="CJ205" s="143"/>
      <c r="CK205" s="143"/>
      <c r="CL205" s="143"/>
      <c r="CM205" s="90"/>
      <c r="CN205" s="90"/>
      <c r="CO205" s="90"/>
      <c r="CP205" s="90"/>
      <c r="CQ205" s="90"/>
      <c r="CR205" s="90"/>
      <c r="CS205" s="90"/>
      <c r="CT205" s="90"/>
      <c r="CU205" s="90"/>
      <c r="CV205" s="90"/>
      <c r="CW205" s="90"/>
      <c r="CX205" s="90"/>
      <c r="CY205" s="90"/>
      <c r="CZ205" s="90"/>
      <c r="DA205" s="90"/>
      <c r="DB205" s="90"/>
      <c r="DC205" s="90"/>
      <c r="DD205" s="90"/>
      <c r="DE205" s="90"/>
      <c r="DF205" s="90"/>
      <c r="DG205" s="90"/>
      <c r="DH205" s="90"/>
      <c r="DI205" s="90"/>
      <c r="DJ205" s="90"/>
      <c r="DK205" s="90"/>
      <c r="DL205" s="90"/>
      <c r="DM205" s="90"/>
      <c r="DN205" s="90"/>
      <c r="DO205" s="90"/>
      <c r="DP205" s="90"/>
      <c r="DQ205" s="90"/>
      <c r="DR205" s="90"/>
      <c r="DS205" s="90"/>
      <c r="DT205" s="90"/>
      <c r="DU205" s="90"/>
      <c r="DV205" s="90"/>
      <c r="DW205" s="90"/>
      <c r="DX205" s="90"/>
      <c r="DY205" s="90"/>
      <c r="DZ205" s="90"/>
      <c r="EA205" s="90"/>
      <c r="EB205" s="90"/>
      <c r="EC205" s="90"/>
      <c r="ED205" s="90"/>
      <c r="EE205" s="90"/>
      <c r="EF205" s="90"/>
      <c r="EG205" s="90"/>
      <c r="EH205" s="90"/>
      <c r="EI205" s="90"/>
      <c r="EJ205" s="90"/>
      <c r="EK205" s="90"/>
      <c r="EL205" s="90"/>
      <c r="EM205" s="90"/>
    </row>
    <row r="206" spans="1:143" ht="11.25" hidden="1" customHeight="1" x14ac:dyDescent="0.25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3"/>
      <c r="AB206" s="91"/>
      <c r="AC206" s="91"/>
      <c r="AD206" s="91"/>
      <c r="AE206" s="116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5"/>
      <c r="AU206" s="96"/>
      <c r="AV206" s="96"/>
      <c r="AW206" s="96"/>
      <c r="AX206" s="96"/>
      <c r="AY206" s="96"/>
      <c r="AZ206" s="91"/>
      <c r="BA206" s="91"/>
      <c r="BB206" s="97"/>
      <c r="BC206" s="97"/>
      <c r="BD206" s="97"/>
      <c r="BE206" s="97"/>
      <c r="BF206" s="97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7"/>
      <c r="BS206" s="97"/>
      <c r="BT206" s="100"/>
      <c r="BU206" s="91"/>
      <c r="BV206" s="91"/>
      <c r="BW206" s="91"/>
      <c r="BX206" s="143"/>
      <c r="BY206" s="143"/>
      <c r="BZ206" s="143"/>
      <c r="CA206" s="143"/>
      <c r="CB206" s="143"/>
      <c r="CC206" s="143"/>
      <c r="CD206" s="143"/>
      <c r="CE206" s="143"/>
      <c r="CF206" s="143"/>
      <c r="CG206" s="143"/>
      <c r="CH206" s="143"/>
      <c r="CI206" s="143"/>
      <c r="CJ206" s="143"/>
      <c r="CK206" s="143"/>
      <c r="CL206" s="143"/>
      <c r="CM206" s="90"/>
      <c r="CN206" s="90"/>
      <c r="CO206" s="90"/>
      <c r="CP206" s="90"/>
      <c r="CQ206" s="90"/>
      <c r="CR206" s="90"/>
      <c r="CS206" s="90"/>
      <c r="CT206" s="90"/>
      <c r="CU206" s="90"/>
      <c r="CV206" s="90"/>
      <c r="CW206" s="90"/>
      <c r="CX206" s="90"/>
      <c r="CY206" s="90"/>
      <c r="CZ206" s="90"/>
      <c r="DA206" s="90"/>
      <c r="DB206" s="90"/>
      <c r="DC206" s="90"/>
      <c r="DD206" s="90"/>
      <c r="DE206" s="90"/>
      <c r="DF206" s="90"/>
      <c r="DG206" s="90"/>
      <c r="DH206" s="90"/>
      <c r="DI206" s="90"/>
      <c r="DJ206" s="90"/>
      <c r="DK206" s="90"/>
      <c r="DL206" s="90"/>
      <c r="DM206" s="90"/>
      <c r="DN206" s="90"/>
      <c r="DO206" s="90"/>
      <c r="DP206" s="90"/>
      <c r="DQ206" s="90"/>
      <c r="DR206" s="90"/>
      <c r="DS206" s="90"/>
      <c r="DT206" s="90"/>
      <c r="DU206" s="90"/>
      <c r="DV206" s="90"/>
      <c r="DW206" s="90"/>
      <c r="DX206" s="90"/>
      <c r="DY206" s="90"/>
      <c r="DZ206" s="90"/>
      <c r="EA206" s="90"/>
      <c r="EB206" s="90"/>
      <c r="EC206" s="90"/>
      <c r="ED206" s="90"/>
      <c r="EE206" s="90"/>
      <c r="EF206" s="90"/>
      <c r="EG206" s="90"/>
      <c r="EH206" s="90"/>
      <c r="EI206" s="90"/>
      <c r="EJ206" s="90"/>
      <c r="EK206" s="90"/>
      <c r="EL206" s="90"/>
      <c r="EM206" s="90"/>
    </row>
    <row r="207" spans="1:143" ht="11.25" hidden="1" customHeight="1" x14ac:dyDescent="0.25">
      <c r="A207" s="90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3"/>
      <c r="AB207" s="91"/>
      <c r="AC207" s="91"/>
      <c r="AD207" s="91"/>
      <c r="AE207" s="116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5"/>
      <c r="AU207" s="96"/>
      <c r="AV207" s="96"/>
      <c r="AW207" s="96"/>
      <c r="AX207" s="96"/>
      <c r="AY207" s="96"/>
      <c r="AZ207" s="91"/>
      <c r="BA207" s="91"/>
      <c r="BB207" s="97"/>
      <c r="BC207" s="97"/>
      <c r="BD207" s="97"/>
      <c r="BE207" s="97"/>
      <c r="BF207" s="97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7"/>
      <c r="BS207" s="97"/>
      <c r="BT207" s="100"/>
      <c r="BU207" s="91"/>
      <c r="BV207" s="91"/>
      <c r="BW207" s="91"/>
      <c r="BX207" s="143"/>
      <c r="BY207" s="143"/>
      <c r="BZ207" s="143"/>
      <c r="CA207" s="143"/>
      <c r="CB207" s="143"/>
      <c r="CC207" s="143"/>
      <c r="CD207" s="143"/>
      <c r="CE207" s="143"/>
      <c r="CF207" s="143"/>
      <c r="CG207" s="143"/>
      <c r="CH207" s="143"/>
      <c r="CI207" s="143"/>
      <c r="CJ207" s="143"/>
      <c r="CK207" s="143"/>
      <c r="CL207" s="143"/>
      <c r="CM207" s="90"/>
      <c r="CN207" s="90"/>
      <c r="CO207" s="90"/>
      <c r="CP207" s="90"/>
      <c r="CQ207" s="90"/>
      <c r="CR207" s="90"/>
      <c r="CS207" s="90"/>
      <c r="CT207" s="90"/>
      <c r="CU207" s="90"/>
      <c r="CV207" s="90"/>
      <c r="CW207" s="90"/>
      <c r="CX207" s="90"/>
      <c r="CY207" s="90"/>
      <c r="CZ207" s="90"/>
      <c r="DA207" s="90"/>
      <c r="DB207" s="90"/>
      <c r="DC207" s="90"/>
      <c r="DD207" s="90"/>
      <c r="DE207" s="90"/>
      <c r="DF207" s="90"/>
      <c r="DG207" s="90"/>
      <c r="DH207" s="90"/>
      <c r="DI207" s="90"/>
      <c r="DJ207" s="90"/>
      <c r="DK207" s="90"/>
      <c r="DL207" s="90"/>
      <c r="DM207" s="90"/>
      <c r="DN207" s="90"/>
      <c r="DO207" s="90"/>
      <c r="DP207" s="90"/>
      <c r="DQ207" s="90"/>
      <c r="DR207" s="90"/>
      <c r="DS207" s="90"/>
      <c r="DT207" s="90"/>
      <c r="DU207" s="90"/>
      <c r="DV207" s="90"/>
      <c r="DW207" s="90"/>
      <c r="DX207" s="90"/>
      <c r="DY207" s="90"/>
      <c r="DZ207" s="90"/>
      <c r="EA207" s="90"/>
      <c r="EB207" s="90"/>
      <c r="EC207" s="90"/>
      <c r="ED207" s="90"/>
      <c r="EE207" s="90"/>
      <c r="EF207" s="90"/>
      <c r="EG207" s="90"/>
      <c r="EH207" s="90"/>
      <c r="EI207" s="90"/>
      <c r="EJ207" s="90"/>
      <c r="EK207" s="90"/>
      <c r="EL207" s="90"/>
      <c r="EM207" s="90"/>
    </row>
    <row r="208" spans="1:143" ht="11.25" hidden="1" customHeight="1" x14ac:dyDescent="0.25">
      <c r="A208" s="90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3"/>
      <c r="AB208" s="91"/>
      <c r="AC208" s="91"/>
      <c r="AD208" s="91"/>
      <c r="AE208" s="116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5"/>
      <c r="AU208" s="96"/>
      <c r="AV208" s="96"/>
      <c r="AW208" s="96"/>
      <c r="AX208" s="96"/>
      <c r="AY208" s="96"/>
      <c r="AZ208" s="91"/>
      <c r="BA208" s="91"/>
      <c r="BB208" s="97"/>
      <c r="BC208" s="97"/>
      <c r="BD208" s="97"/>
      <c r="BE208" s="97"/>
      <c r="BF208" s="97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7"/>
      <c r="BS208" s="97"/>
      <c r="BT208" s="100"/>
      <c r="BU208" s="91"/>
      <c r="BV208" s="91"/>
      <c r="BW208" s="91"/>
      <c r="BX208" s="143"/>
      <c r="BY208" s="143"/>
      <c r="BZ208" s="143"/>
      <c r="CA208" s="143"/>
      <c r="CB208" s="143"/>
      <c r="CC208" s="143"/>
      <c r="CD208" s="143"/>
      <c r="CE208" s="143"/>
      <c r="CF208" s="143"/>
      <c r="CG208" s="143"/>
      <c r="CH208" s="143"/>
      <c r="CI208" s="143"/>
      <c r="CJ208" s="143"/>
      <c r="CK208" s="143"/>
      <c r="CL208" s="143"/>
      <c r="CM208" s="90"/>
      <c r="CN208" s="90"/>
      <c r="CO208" s="90"/>
      <c r="CP208" s="90"/>
      <c r="CQ208" s="90"/>
      <c r="CR208" s="90"/>
      <c r="CS208" s="90"/>
      <c r="CT208" s="90"/>
      <c r="CU208" s="90"/>
      <c r="CV208" s="90"/>
      <c r="CW208" s="90"/>
      <c r="CX208" s="90"/>
      <c r="CY208" s="90"/>
      <c r="CZ208" s="90"/>
      <c r="DA208" s="90"/>
      <c r="DB208" s="90"/>
      <c r="DC208" s="90"/>
      <c r="DD208" s="90"/>
      <c r="DE208" s="90"/>
      <c r="DF208" s="90"/>
      <c r="DG208" s="90"/>
      <c r="DH208" s="90"/>
      <c r="DI208" s="90"/>
      <c r="DJ208" s="90"/>
      <c r="DK208" s="90"/>
      <c r="DL208" s="90"/>
      <c r="DM208" s="90"/>
      <c r="DN208" s="90"/>
      <c r="DO208" s="90"/>
      <c r="DP208" s="90"/>
      <c r="DQ208" s="90"/>
      <c r="DR208" s="90"/>
      <c r="DS208" s="90"/>
      <c r="DT208" s="90"/>
      <c r="DU208" s="90"/>
      <c r="DV208" s="90"/>
      <c r="DW208" s="90"/>
      <c r="DX208" s="90"/>
      <c r="DY208" s="90"/>
      <c r="DZ208" s="90"/>
      <c r="EA208" s="90"/>
      <c r="EB208" s="90"/>
      <c r="EC208" s="90"/>
      <c r="ED208" s="90"/>
      <c r="EE208" s="90"/>
      <c r="EF208" s="90"/>
      <c r="EG208" s="90"/>
      <c r="EH208" s="90"/>
      <c r="EI208" s="90"/>
      <c r="EJ208" s="90"/>
      <c r="EK208" s="90"/>
      <c r="EL208" s="90"/>
      <c r="EM208" s="90"/>
    </row>
    <row r="209" spans="1:143" ht="11.25" hidden="1" customHeight="1" x14ac:dyDescent="0.25">
      <c r="A209" s="90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3"/>
      <c r="AB209" s="91"/>
      <c r="AC209" s="91"/>
      <c r="AD209" s="91"/>
      <c r="AE209" s="116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5"/>
      <c r="AU209" s="96"/>
      <c r="AV209" s="96"/>
      <c r="AW209" s="96"/>
      <c r="AX209" s="96"/>
      <c r="AY209" s="96"/>
      <c r="AZ209" s="91"/>
      <c r="BA209" s="91"/>
      <c r="BB209" s="97"/>
      <c r="BC209" s="97"/>
      <c r="BD209" s="97"/>
      <c r="BE209" s="97"/>
      <c r="BF209" s="97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7"/>
      <c r="BS209" s="97"/>
      <c r="BT209" s="100"/>
      <c r="BU209" s="91"/>
      <c r="BV209" s="91"/>
      <c r="BW209" s="91"/>
      <c r="BX209" s="143"/>
      <c r="BY209" s="143"/>
      <c r="BZ209" s="143"/>
      <c r="CA209" s="143"/>
      <c r="CB209" s="143"/>
      <c r="CC209" s="143"/>
      <c r="CD209" s="143"/>
      <c r="CE209" s="143"/>
      <c r="CF209" s="143"/>
      <c r="CG209" s="143"/>
      <c r="CH209" s="143"/>
      <c r="CI209" s="143"/>
      <c r="CJ209" s="143"/>
      <c r="CK209" s="143"/>
      <c r="CL209" s="143"/>
      <c r="CM209" s="90"/>
      <c r="CN209" s="90"/>
      <c r="CO209" s="90"/>
      <c r="CP209" s="90"/>
      <c r="CQ209" s="90"/>
      <c r="CR209" s="90"/>
      <c r="CS209" s="90"/>
      <c r="CT209" s="90"/>
      <c r="CU209" s="90"/>
      <c r="CV209" s="90"/>
      <c r="CW209" s="90"/>
      <c r="CX209" s="90"/>
      <c r="CY209" s="90"/>
      <c r="CZ209" s="90"/>
      <c r="DA209" s="90"/>
      <c r="DB209" s="90"/>
      <c r="DC209" s="90"/>
      <c r="DD209" s="90"/>
      <c r="DE209" s="90"/>
      <c r="DF209" s="90"/>
      <c r="DG209" s="90"/>
      <c r="DH209" s="90"/>
      <c r="DI209" s="90"/>
      <c r="DJ209" s="90"/>
      <c r="DK209" s="90"/>
      <c r="DL209" s="90"/>
      <c r="DM209" s="90"/>
      <c r="DN209" s="90"/>
      <c r="DO209" s="90"/>
      <c r="DP209" s="90"/>
      <c r="DQ209" s="90"/>
      <c r="DR209" s="90"/>
      <c r="DS209" s="90"/>
      <c r="DT209" s="90"/>
      <c r="DU209" s="90"/>
      <c r="DV209" s="90"/>
      <c r="DW209" s="90"/>
      <c r="DX209" s="90"/>
      <c r="DY209" s="90"/>
      <c r="DZ209" s="90"/>
      <c r="EA209" s="90"/>
      <c r="EB209" s="90"/>
      <c r="EC209" s="90"/>
      <c r="ED209" s="90"/>
      <c r="EE209" s="90"/>
      <c r="EF209" s="90"/>
      <c r="EG209" s="90"/>
      <c r="EH209" s="90"/>
      <c r="EI209" s="90"/>
      <c r="EJ209" s="90"/>
      <c r="EK209" s="90"/>
      <c r="EL209" s="90"/>
      <c r="EM209" s="90"/>
    </row>
    <row r="210" spans="1:143" ht="11.25" hidden="1" customHeight="1" x14ac:dyDescent="0.25">
      <c r="A210" s="90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3"/>
      <c r="AB210" s="91"/>
      <c r="AC210" s="91"/>
      <c r="AD210" s="91"/>
      <c r="AE210" s="116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5"/>
      <c r="AU210" s="96"/>
      <c r="AV210" s="96"/>
      <c r="AW210" s="96"/>
      <c r="AX210" s="96"/>
      <c r="AY210" s="96"/>
      <c r="AZ210" s="91"/>
      <c r="BA210" s="91"/>
      <c r="BB210" s="97"/>
      <c r="BC210" s="97"/>
      <c r="BD210" s="97"/>
      <c r="BE210" s="97"/>
      <c r="BF210" s="97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7"/>
      <c r="BS210" s="97"/>
      <c r="BT210" s="100"/>
      <c r="BU210" s="91"/>
      <c r="BV210" s="91"/>
      <c r="BW210" s="91"/>
      <c r="BX210" s="143"/>
      <c r="BY210" s="143"/>
      <c r="BZ210" s="143"/>
      <c r="CA210" s="143"/>
      <c r="CB210" s="143"/>
      <c r="CC210" s="143"/>
      <c r="CD210" s="143"/>
      <c r="CE210" s="143"/>
      <c r="CF210" s="143"/>
      <c r="CG210" s="143"/>
      <c r="CH210" s="143"/>
      <c r="CI210" s="143"/>
      <c r="CJ210" s="143"/>
      <c r="CK210" s="143"/>
      <c r="CL210" s="143"/>
      <c r="CM210" s="90"/>
      <c r="CN210" s="90"/>
      <c r="CO210" s="90"/>
      <c r="CP210" s="90"/>
      <c r="CQ210" s="90"/>
      <c r="CR210" s="90"/>
      <c r="CS210" s="90"/>
      <c r="CT210" s="90"/>
      <c r="CU210" s="90"/>
      <c r="CV210" s="90"/>
      <c r="CW210" s="90"/>
      <c r="CX210" s="90"/>
      <c r="CY210" s="90"/>
      <c r="CZ210" s="90"/>
      <c r="DA210" s="90"/>
      <c r="DB210" s="90"/>
      <c r="DC210" s="90"/>
      <c r="DD210" s="90"/>
      <c r="DE210" s="90"/>
      <c r="DF210" s="90"/>
      <c r="DG210" s="90"/>
      <c r="DH210" s="90"/>
      <c r="DI210" s="90"/>
      <c r="DJ210" s="90"/>
      <c r="DK210" s="90"/>
      <c r="DL210" s="90"/>
      <c r="DM210" s="90"/>
      <c r="DN210" s="90"/>
      <c r="DO210" s="90"/>
      <c r="DP210" s="90"/>
      <c r="DQ210" s="90"/>
      <c r="DR210" s="90"/>
      <c r="DS210" s="90"/>
      <c r="DT210" s="90"/>
      <c r="DU210" s="90"/>
      <c r="DV210" s="90"/>
      <c r="DW210" s="90"/>
      <c r="DX210" s="90"/>
      <c r="DY210" s="90"/>
      <c r="DZ210" s="90"/>
      <c r="EA210" s="90"/>
      <c r="EB210" s="90"/>
      <c r="EC210" s="90"/>
      <c r="ED210" s="90"/>
      <c r="EE210" s="90"/>
      <c r="EF210" s="90"/>
      <c r="EG210" s="90"/>
      <c r="EH210" s="90"/>
      <c r="EI210" s="90"/>
      <c r="EJ210" s="90"/>
      <c r="EK210" s="90"/>
      <c r="EL210" s="90"/>
      <c r="EM210" s="90"/>
    </row>
    <row r="211" spans="1:143" ht="11.25" hidden="1" customHeight="1" x14ac:dyDescent="0.25">
      <c r="A211" s="90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3"/>
      <c r="AB211" s="91"/>
      <c r="AC211" s="91"/>
      <c r="AD211" s="91"/>
      <c r="AE211" s="116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5"/>
      <c r="AU211" s="96"/>
      <c r="AV211" s="96"/>
      <c r="AW211" s="96"/>
      <c r="AX211" s="96"/>
      <c r="AY211" s="96"/>
      <c r="AZ211" s="91"/>
      <c r="BA211" s="91"/>
      <c r="BB211" s="97"/>
      <c r="BC211" s="97"/>
      <c r="BD211" s="97"/>
      <c r="BE211" s="97"/>
      <c r="BF211" s="97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7"/>
      <c r="BS211" s="97"/>
      <c r="BT211" s="100"/>
      <c r="BU211" s="91"/>
      <c r="BV211" s="91"/>
      <c r="BW211" s="91"/>
      <c r="BX211" s="143"/>
      <c r="BY211" s="143"/>
      <c r="BZ211" s="143"/>
      <c r="CA211" s="143"/>
      <c r="CB211" s="143"/>
      <c r="CC211" s="143"/>
      <c r="CD211" s="143"/>
      <c r="CE211" s="143"/>
      <c r="CF211" s="143"/>
      <c r="CG211" s="143"/>
      <c r="CH211" s="143"/>
      <c r="CI211" s="143"/>
      <c r="CJ211" s="143"/>
      <c r="CK211" s="143"/>
      <c r="CL211" s="143"/>
      <c r="CM211" s="90"/>
      <c r="CN211" s="90"/>
      <c r="CO211" s="90"/>
      <c r="CP211" s="90"/>
      <c r="CQ211" s="90"/>
      <c r="CR211" s="90"/>
      <c r="CS211" s="90"/>
      <c r="CT211" s="90"/>
      <c r="CU211" s="90"/>
      <c r="CV211" s="90"/>
      <c r="CW211" s="90"/>
      <c r="CX211" s="90"/>
      <c r="CY211" s="90"/>
      <c r="CZ211" s="90"/>
      <c r="DA211" s="90"/>
      <c r="DB211" s="90"/>
      <c r="DC211" s="90"/>
      <c r="DD211" s="90"/>
      <c r="DE211" s="90"/>
      <c r="DF211" s="90"/>
      <c r="DG211" s="90"/>
      <c r="DH211" s="90"/>
      <c r="DI211" s="90"/>
      <c r="DJ211" s="90"/>
      <c r="DK211" s="90"/>
      <c r="DL211" s="90"/>
      <c r="DM211" s="90"/>
      <c r="DN211" s="90"/>
      <c r="DO211" s="90"/>
      <c r="DP211" s="90"/>
      <c r="DQ211" s="90"/>
      <c r="DR211" s="90"/>
      <c r="DS211" s="90"/>
      <c r="DT211" s="90"/>
      <c r="DU211" s="90"/>
      <c r="DV211" s="90"/>
      <c r="DW211" s="90"/>
      <c r="DX211" s="90"/>
      <c r="DY211" s="90"/>
      <c r="DZ211" s="90"/>
      <c r="EA211" s="90"/>
      <c r="EB211" s="90"/>
      <c r="EC211" s="90"/>
      <c r="ED211" s="90"/>
      <c r="EE211" s="90"/>
      <c r="EF211" s="90"/>
      <c r="EG211" s="90"/>
      <c r="EH211" s="90"/>
      <c r="EI211" s="90"/>
      <c r="EJ211" s="90"/>
      <c r="EK211" s="90"/>
      <c r="EL211" s="90"/>
      <c r="EM211" s="90"/>
    </row>
    <row r="212" spans="1:143" ht="11.25" hidden="1" customHeight="1" x14ac:dyDescent="0.25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3"/>
      <c r="AB212" s="91"/>
      <c r="AC212" s="91"/>
      <c r="AD212" s="91"/>
      <c r="AE212" s="116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5"/>
      <c r="AU212" s="96"/>
      <c r="AV212" s="96"/>
      <c r="AW212" s="96"/>
      <c r="AX212" s="96"/>
      <c r="AY212" s="96"/>
      <c r="AZ212" s="91"/>
      <c r="BA212" s="91"/>
      <c r="BB212" s="97"/>
      <c r="BC212" s="97"/>
      <c r="BD212" s="97"/>
      <c r="BE212" s="97"/>
      <c r="BF212" s="97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7"/>
      <c r="BS212" s="97"/>
      <c r="BT212" s="100"/>
      <c r="BU212" s="91"/>
      <c r="BV212" s="91"/>
      <c r="BW212" s="91"/>
      <c r="BX212" s="143"/>
      <c r="BY212" s="143"/>
      <c r="BZ212" s="143"/>
      <c r="CA212" s="143"/>
      <c r="CB212" s="143"/>
      <c r="CC212" s="143"/>
      <c r="CD212" s="143"/>
      <c r="CE212" s="143"/>
      <c r="CF212" s="143"/>
      <c r="CG212" s="143"/>
      <c r="CH212" s="143"/>
      <c r="CI212" s="143"/>
      <c r="CJ212" s="143"/>
      <c r="CK212" s="143"/>
      <c r="CL212" s="143"/>
      <c r="CM212" s="90"/>
      <c r="CN212" s="90"/>
      <c r="CO212" s="90"/>
      <c r="CP212" s="90"/>
      <c r="CQ212" s="90"/>
      <c r="CR212" s="90"/>
      <c r="CS212" s="90"/>
      <c r="CT212" s="90"/>
      <c r="CU212" s="90"/>
      <c r="CV212" s="90"/>
      <c r="CW212" s="90"/>
      <c r="CX212" s="90"/>
      <c r="CY212" s="90"/>
      <c r="CZ212" s="90"/>
      <c r="DA212" s="90"/>
      <c r="DB212" s="90"/>
      <c r="DC212" s="90"/>
      <c r="DD212" s="90"/>
      <c r="DE212" s="90"/>
      <c r="DF212" s="90"/>
      <c r="DG212" s="90"/>
      <c r="DH212" s="90"/>
      <c r="DI212" s="90"/>
      <c r="DJ212" s="90"/>
      <c r="DK212" s="90"/>
      <c r="DL212" s="90"/>
      <c r="DM212" s="90"/>
      <c r="DN212" s="90"/>
      <c r="DO212" s="90"/>
      <c r="DP212" s="90"/>
      <c r="DQ212" s="90"/>
      <c r="DR212" s="90"/>
      <c r="DS212" s="90"/>
      <c r="DT212" s="90"/>
      <c r="DU212" s="90"/>
      <c r="DV212" s="90"/>
      <c r="DW212" s="90"/>
      <c r="DX212" s="90"/>
      <c r="DY212" s="90"/>
      <c r="DZ212" s="90"/>
      <c r="EA212" s="90"/>
      <c r="EB212" s="90"/>
      <c r="EC212" s="90"/>
      <c r="ED212" s="90"/>
      <c r="EE212" s="90"/>
      <c r="EF212" s="90"/>
      <c r="EG212" s="90"/>
      <c r="EH212" s="90"/>
      <c r="EI212" s="90"/>
      <c r="EJ212" s="90"/>
      <c r="EK212" s="90"/>
      <c r="EL212" s="90"/>
      <c r="EM212" s="90"/>
    </row>
    <row r="213" spans="1:143" ht="11.25" hidden="1" customHeight="1" x14ac:dyDescent="0.25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3"/>
      <c r="AB213" s="91"/>
      <c r="AC213" s="91"/>
      <c r="AD213" s="91"/>
      <c r="AE213" s="116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5"/>
      <c r="AU213" s="96"/>
      <c r="AV213" s="96"/>
      <c r="AW213" s="96"/>
      <c r="AX213" s="96"/>
      <c r="AY213" s="96"/>
      <c r="AZ213" s="91"/>
      <c r="BA213" s="91"/>
      <c r="BB213" s="97"/>
      <c r="BC213" s="97"/>
      <c r="BD213" s="97"/>
      <c r="BE213" s="97"/>
      <c r="BF213" s="97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7"/>
      <c r="BS213" s="97"/>
      <c r="BT213" s="100"/>
      <c r="BU213" s="91"/>
      <c r="BV213" s="91"/>
      <c r="BW213" s="91"/>
      <c r="BX213" s="143"/>
      <c r="BY213" s="143"/>
      <c r="BZ213" s="143"/>
      <c r="CA213" s="143"/>
      <c r="CB213" s="143"/>
      <c r="CC213" s="143"/>
      <c r="CD213" s="143"/>
      <c r="CE213" s="143"/>
      <c r="CF213" s="143"/>
      <c r="CG213" s="143"/>
      <c r="CH213" s="143"/>
      <c r="CI213" s="143"/>
      <c r="CJ213" s="143"/>
      <c r="CK213" s="143"/>
      <c r="CL213" s="143"/>
      <c r="CM213" s="90"/>
      <c r="CN213" s="90"/>
      <c r="CO213" s="90"/>
      <c r="CP213" s="90"/>
      <c r="CQ213" s="90"/>
      <c r="CR213" s="90"/>
      <c r="CS213" s="90"/>
      <c r="CT213" s="90"/>
      <c r="CU213" s="90"/>
      <c r="CV213" s="90"/>
      <c r="CW213" s="90"/>
      <c r="CX213" s="90"/>
      <c r="CY213" s="90"/>
      <c r="CZ213" s="90"/>
      <c r="DA213" s="90"/>
      <c r="DB213" s="90"/>
      <c r="DC213" s="90"/>
      <c r="DD213" s="90"/>
      <c r="DE213" s="90"/>
      <c r="DF213" s="90"/>
      <c r="DG213" s="90"/>
      <c r="DH213" s="90"/>
      <c r="DI213" s="90"/>
      <c r="DJ213" s="90"/>
      <c r="DK213" s="90"/>
      <c r="DL213" s="90"/>
      <c r="DM213" s="90"/>
      <c r="DN213" s="90"/>
      <c r="DO213" s="90"/>
      <c r="DP213" s="90"/>
      <c r="DQ213" s="90"/>
      <c r="DR213" s="90"/>
      <c r="DS213" s="90"/>
      <c r="DT213" s="90"/>
      <c r="DU213" s="90"/>
      <c r="DV213" s="90"/>
      <c r="DW213" s="90"/>
      <c r="DX213" s="90"/>
      <c r="DY213" s="90"/>
      <c r="DZ213" s="90"/>
      <c r="EA213" s="90"/>
      <c r="EB213" s="90"/>
      <c r="EC213" s="90"/>
      <c r="ED213" s="90"/>
      <c r="EE213" s="90"/>
      <c r="EF213" s="90"/>
      <c r="EG213" s="90"/>
      <c r="EH213" s="90"/>
      <c r="EI213" s="90"/>
      <c r="EJ213" s="90"/>
      <c r="EK213" s="90"/>
      <c r="EL213" s="90"/>
      <c r="EM213" s="90"/>
    </row>
    <row r="214" spans="1:143" ht="11.25" hidden="1" customHeight="1" x14ac:dyDescent="0.25">
      <c r="A214" s="90"/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3"/>
      <c r="AB214" s="91"/>
      <c r="AC214" s="91"/>
      <c r="AD214" s="91"/>
      <c r="AE214" s="116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5"/>
      <c r="AU214" s="96"/>
      <c r="AV214" s="96"/>
      <c r="AW214" s="96"/>
      <c r="AX214" s="96"/>
      <c r="AY214" s="96"/>
      <c r="AZ214" s="91"/>
      <c r="BA214" s="91"/>
      <c r="BB214" s="97"/>
      <c r="BC214" s="97"/>
      <c r="BD214" s="97"/>
      <c r="BE214" s="97"/>
      <c r="BF214" s="97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7"/>
      <c r="BS214" s="97"/>
      <c r="BT214" s="100"/>
      <c r="BU214" s="91"/>
      <c r="BV214" s="91"/>
      <c r="BW214" s="91"/>
      <c r="BX214" s="143"/>
      <c r="BY214" s="143"/>
      <c r="BZ214" s="143"/>
      <c r="CA214" s="143"/>
      <c r="CB214" s="143"/>
      <c r="CC214" s="143"/>
      <c r="CD214" s="143"/>
      <c r="CE214" s="143"/>
      <c r="CF214" s="143"/>
      <c r="CG214" s="143"/>
      <c r="CH214" s="143"/>
      <c r="CI214" s="143"/>
      <c r="CJ214" s="143"/>
      <c r="CK214" s="143"/>
      <c r="CL214" s="143"/>
      <c r="CM214" s="90"/>
      <c r="CN214" s="90"/>
      <c r="CO214" s="90"/>
      <c r="CP214" s="90"/>
      <c r="CQ214" s="90"/>
      <c r="CR214" s="90"/>
      <c r="CS214" s="90"/>
      <c r="CT214" s="90"/>
      <c r="CU214" s="90"/>
      <c r="CV214" s="90"/>
      <c r="CW214" s="90"/>
      <c r="CX214" s="90"/>
      <c r="CY214" s="90"/>
      <c r="CZ214" s="90"/>
      <c r="DA214" s="90"/>
      <c r="DB214" s="90"/>
      <c r="DC214" s="90"/>
      <c r="DD214" s="90"/>
      <c r="DE214" s="90"/>
      <c r="DF214" s="90"/>
      <c r="DG214" s="90"/>
      <c r="DH214" s="90"/>
      <c r="DI214" s="90"/>
      <c r="DJ214" s="90"/>
      <c r="DK214" s="90"/>
      <c r="DL214" s="90"/>
      <c r="DM214" s="90"/>
      <c r="DN214" s="90"/>
      <c r="DO214" s="90"/>
      <c r="DP214" s="90"/>
      <c r="DQ214" s="90"/>
      <c r="DR214" s="90"/>
      <c r="DS214" s="90"/>
      <c r="DT214" s="90"/>
      <c r="DU214" s="90"/>
      <c r="DV214" s="90"/>
      <c r="DW214" s="90"/>
      <c r="DX214" s="90"/>
      <c r="DY214" s="90"/>
      <c r="DZ214" s="90"/>
      <c r="EA214" s="90"/>
      <c r="EB214" s="90"/>
      <c r="EC214" s="90"/>
      <c r="ED214" s="90"/>
      <c r="EE214" s="90"/>
      <c r="EF214" s="90"/>
      <c r="EG214" s="90"/>
      <c r="EH214" s="90"/>
      <c r="EI214" s="90"/>
      <c r="EJ214" s="90"/>
      <c r="EK214" s="90"/>
      <c r="EL214" s="90"/>
      <c r="EM214" s="90"/>
    </row>
    <row r="215" spans="1:143" ht="11.25" hidden="1" customHeight="1" x14ac:dyDescent="0.25">
      <c r="A215" s="90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3"/>
      <c r="AB215" s="91"/>
      <c r="AC215" s="91"/>
      <c r="AD215" s="91"/>
      <c r="AE215" s="116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5"/>
      <c r="AU215" s="96"/>
      <c r="AV215" s="96"/>
      <c r="AW215" s="96"/>
      <c r="AX215" s="96"/>
      <c r="AY215" s="96"/>
      <c r="AZ215" s="91"/>
      <c r="BA215" s="91"/>
      <c r="BB215" s="97"/>
      <c r="BC215" s="97"/>
      <c r="BD215" s="97"/>
      <c r="BE215" s="97"/>
      <c r="BF215" s="97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7"/>
      <c r="BS215" s="97"/>
      <c r="BT215" s="100"/>
      <c r="BU215" s="91"/>
      <c r="BV215" s="91"/>
      <c r="BW215" s="91"/>
      <c r="BX215" s="143"/>
      <c r="BY215" s="143"/>
      <c r="BZ215" s="143"/>
      <c r="CA215" s="143"/>
      <c r="CB215" s="143"/>
      <c r="CC215" s="143"/>
      <c r="CD215" s="143"/>
      <c r="CE215" s="143"/>
      <c r="CF215" s="143"/>
      <c r="CG215" s="143"/>
      <c r="CH215" s="143"/>
      <c r="CI215" s="143"/>
      <c r="CJ215" s="143"/>
      <c r="CK215" s="143"/>
      <c r="CL215" s="143"/>
      <c r="CM215" s="90"/>
      <c r="CN215" s="90"/>
      <c r="CO215" s="90"/>
      <c r="CP215" s="90"/>
      <c r="CQ215" s="90"/>
      <c r="CR215" s="90"/>
      <c r="CS215" s="90"/>
      <c r="CT215" s="90"/>
      <c r="CU215" s="90"/>
      <c r="CV215" s="90"/>
      <c r="CW215" s="90"/>
      <c r="CX215" s="90"/>
      <c r="CY215" s="90"/>
      <c r="CZ215" s="90"/>
      <c r="DA215" s="90"/>
      <c r="DB215" s="90"/>
      <c r="DC215" s="90"/>
      <c r="DD215" s="90"/>
      <c r="DE215" s="90"/>
      <c r="DF215" s="90"/>
      <c r="DG215" s="90"/>
      <c r="DH215" s="90"/>
      <c r="DI215" s="90"/>
      <c r="DJ215" s="90"/>
      <c r="DK215" s="90"/>
      <c r="DL215" s="90"/>
      <c r="DM215" s="90"/>
      <c r="DN215" s="90"/>
      <c r="DO215" s="90"/>
      <c r="DP215" s="90"/>
      <c r="DQ215" s="90"/>
      <c r="DR215" s="90"/>
      <c r="DS215" s="90"/>
      <c r="DT215" s="90"/>
      <c r="DU215" s="90"/>
      <c r="DV215" s="90"/>
      <c r="DW215" s="90"/>
      <c r="DX215" s="90"/>
      <c r="DY215" s="90"/>
      <c r="DZ215" s="90"/>
      <c r="EA215" s="90"/>
      <c r="EB215" s="90"/>
      <c r="EC215" s="90"/>
      <c r="ED215" s="90"/>
      <c r="EE215" s="90"/>
      <c r="EF215" s="90"/>
      <c r="EG215" s="90"/>
      <c r="EH215" s="90"/>
      <c r="EI215" s="90"/>
      <c r="EJ215" s="90"/>
      <c r="EK215" s="90"/>
      <c r="EL215" s="90"/>
      <c r="EM215" s="90"/>
    </row>
    <row r="216" spans="1:143" ht="11.25" hidden="1" customHeight="1" x14ac:dyDescent="0.25">
      <c r="A216" s="90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3"/>
      <c r="AB216" s="91"/>
      <c r="AC216" s="91"/>
      <c r="AD216" s="91"/>
      <c r="AE216" s="116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5"/>
      <c r="AU216" s="96"/>
      <c r="AV216" s="96"/>
      <c r="AW216" s="96"/>
      <c r="AX216" s="96"/>
      <c r="AY216" s="96"/>
      <c r="AZ216" s="91"/>
      <c r="BA216" s="91"/>
      <c r="BB216" s="97"/>
      <c r="BC216" s="97"/>
      <c r="BD216" s="97"/>
      <c r="BE216" s="97"/>
      <c r="BF216" s="97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7"/>
      <c r="BS216" s="97"/>
      <c r="BT216" s="100"/>
      <c r="BU216" s="91"/>
      <c r="BV216" s="91"/>
      <c r="BW216" s="91"/>
      <c r="BX216" s="143"/>
      <c r="BY216" s="143"/>
      <c r="BZ216" s="143"/>
      <c r="CA216" s="143"/>
      <c r="CB216" s="143"/>
      <c r="CC216" s="143"/>
      <c r="CD216" s="143"/>
      <c r="CE216" s="143"/>
      <c r="CF216" s="143"/>
      <c r="CG216" s="143"/>
      <c r="CH216" s="143"/>
      <c r="CI216" s="143"/>
      <c r="CJ216" s="143"/>
      <c r="CK216" s="143"/>
      <c r="CL216" s="143"/>
      <c r="CM216" s="90"/>
      <c r="CN216" s="90"/>
      <c r="CO216" s="90"/>
      <c r="CP216" s="90"/>
      <c r="CQ216" s="90"/>
      <c r="CR216" s="90"/>
      <c r="CS216" s="90"/>
      <c r="CT216" s="90"/>
      <c r="CU216" s="90"/>
      <c r="CV216" s="90"/>
      <c r="CW216" s="90"/>
      <c r="CX216" s="90"/>
      <c r="CY216" s="90"/>
      <c r="CZ216" s="90"/>
      <c r="DA216" s="90"/>
      <c r="DB216" s="90"/>
      <c r="DC216" s="90"/>
      <c r="DD216" s="90"/>
      <c r="DE216" s="90"/>
      <c r="DF216" s="90"/>
      <c r="DG216" s="90"/>
      <c r="DH216" s="90"/>
      <c r="DI216" s="90"/>
      <c r="DJ216" s="90"/>
      <c r="DK216" s="90"/>
      <c r="DL216" s="90"/>
      <c r="DM216" s="90"/>
      <c r="DN216" s="90"/>
      <c r="DO216" s="90"/>
      <c r="DP216" s="90"/>
      <c r="DQ216" s="90"/>
      <c r="DR216" s="90"/>
      <c r="DS216" s="90"/>
      <c r="DT216" s="90"/>
      <c r="DU216" s="90"/>
      <c r="DV216" s="90"/>
      <c r="DW216" s="90"/>
      <c r="DX216" s="90"/>
      <c r="DY216" s="90"/>
      <c r="DZ216" s="90"/>
      <c r="EA216" s="90"/>
      <c r="EB216" s="90"/>
      <c r="EC216" s="90"/>
      <c r="ED216" s="90"/>
      <c r="EE216" s="90"/>
      <c r="EF216" s="90"/>
      <c r="EG216" s="90"/>
      <c r="EH216" s="90"/>
      <c r="EI216" s="90"/>
      <c r="EJ216" s="90"/>
      <c r="EK216" s="90"/>
      <c r="EL216" s="90"/>
      <c r="EM216" s="90"/>
    </row>
    <row r="217" spans="1:143" ht="11.25" hidden="1" customHeight="1" x14ac:dyDescent="0.25">
      <c r="A217" s="90"/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3"/>
      <c r="AB217" s="91"/>
      <c r="AC217" s="91"/>
      <c r="AD217" s="91"/>
      <c r="AE217" s="116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5"/>
      <c r="AU217" s="96"/>
      <c r="AV217" s="96"/>
      <c r="AW217" s="96"/>
      <c r="AX217" s="96"/>
      <c r="AY217" s="96"/>
      <c r="AZ217" s="91"/>
      <c r="BA217" s="91"/>
      <c r="BB217" s="97"/>
      <c r="BC217" s="97"/>
      <c r="BD217" s="97"/>
      <c r="BE217" s="97"/>
      <c r="BF217" s="97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7"/>
      <c r="BS217" s="97"/>
      <c r="BT217" s="100"/>
      <c r="BU217" s="91"/>
      <c r="BV217" s="91"/>
      <c r="BW217" s="91"/>
      <c r="BX217" s="143"/>
      <c r="BY217" s="143"/>
      <c r="BZ217" s="143"/>
      <c r="CA217" s="143"/>
      <c r="CB217" s="143"/>
      <c r="CC217" s="143"/>
      <c r="CD217" s="143"/>
      <c r="CE217" s="143"/>
      <c r="CF217" s="143"/>
      <c r="CG217" s="143"/>
      <c r="CH217" s="143"/>
      <c r="CI217" s="143"/>
      <c r="CJ217" s="143"/>
      <c r="CK217" s="143"/>
      <c r="CL217" s="143"/>
      <c r="CM217" s="90"/>
      <c r="CN217" s="90"/>
      <c r="CO217" s="90"/>
      <c r="CP217" s="90"/>
      <c r="CQ217" s="90"/>
      <c r="CR217" s="90"/>
      <c r="CS217" s="90"/>
      <c r="CT217" s="90"/>
      <c r="CU217" s="90"/>
      <c r="CV217" s="90"/>
      <c r="CW217" s="90"/>
      <c r="CX217" s="90"/>
      <c r="CY217" s="90"/>
      <c r="CZ217" s="90"/>
      <c r="DA217" s="90"/>
      <c r="DB217" s="90"/>
      <c r="DC217" s="90"/>
      <c r="DD217" s="90"/>
      <c r="DE217" s="90"/>
      <c r="DF217" s="90"/>
      <c r="DG217" s="90"/>
      <c r="DH217" s="90"/>
      <c r="DI217" s="90"/>
      <c r="DJ217" s="90"/>
      <c r="DK217" s="90"/>
      <c r="DL217" s="90"/>
      <c r="DM217" s="90"/>
      <c r="DN217" s="90"/>
      <c r="DO217" s="90"/>
      <c r="DP217" s="90"/>
      <c r="DQ217" s="90"/>
      <c r="DR217" s="90"/>
      <c r="DS217" s="90"/>
      <c r="DT217" s="90"/>
      <c r="DU217" s="90"/>
      <c r="DV217" s="90"/>
      <c r="DW217" s="90"/>
      <c r="DX217" s="90"/>
      <c r="DY217" s="90"/>
      <c r="DZ217" s="90"/>
      <c r="EA217" s="90"/>
      <c r="EB217" s="90"/>
      <c r="EC217" s="90"/>
      <c r="ED217" s="90"/>
      <c r="EE217" s="90"/>
      <c r="EF217" s="90"/>
      <c r="EG217" s="90"/>
      <c r="EH217" s="90"/>
      <c r="EI217" s="90"/>
      <c r="EJ217" s="90"/>
      <c r="EK217" s="90"/>
      <c r="EL217" s="90"/>
      <c r="EM217" s="90"/>
    </row>
    <row r="218" spans="1:143" ht="11.25" hidden="1" customHeight="1" x14ac:dyDescent="0.25">
      <c r="A218" s="90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3"/>
      <c r="AB218" s="91"/>
      <c r="AC218" s="91"/>
      <c r="AD218" s="91"/>
      <c r="AE218" s="116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5"/>
      <c r="AU218" s="96"/>
      <c r="AV218" s="96"/>
      <c r="AW218" s="96"/>
      <c r="AX218" s="96"/>
      <c r="AY218" s="96"/>
      <c r="AZ218" s="91"/>
      <c r="BA218" s="91"/>
      <c r="BB218" s="97"/>
      <c r="BC218" s="97"/>
      <c r="BD218" s="97"/>
      <c r="BE218" s="97"/>
      <c r="BF218" s="97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7"/>
      <c r="BS218" s="97"/>
      <c r="BT218" s="100"/>
      <c r="BU218" s="91"/>
      <c r="BV218" s="91"/>
      <c r="BW218" s="91"/>
      <c r="BX218" s="143"/>
      <c r="BY218" s="143"/>
      <c r="BZ218" s="143"/>
      <c r="CA218" s="143"/>
      <c r="CB218" s="143"/>
      <c r="CC218" s="143"/>
      <c r="CD218" s="143"/>
      <c r="CE218" s="143"/>
      <c r="CF218" s="143"/>
      <c r="CG218" s="143"/>
      <c r="CH218" s="143"/>
      <c r="CI218" s="143"/>
      <c r="CJ218" s="143"/>
      <c r="CK218" s="143"/>
      <c r="CL218" s="143"/>
      <c r="CM218" s="90"/>
      <c r="CN218" s="90"/>
      <c r="CO218" s="90"/>
      <c r="CP218" s="90"/>
      <c r="CQ218" s="90"/>
      <c r="CR218" s="90"/>
      <c r="CS218" s="90"/>
      <c r="CT218" s="90"/>
      <c r="CU218" s="90"/>
      <c r="CV218" s="90"/>
      <c r="CW218" s="90"/>
      <c r="CX218" s="90"/>
      <c r="CY218" s="90"/>
      <c r="CZ218" s="90"/>
      <c r="DA218" s="90"/>
      <c r="DB218" s="90"/>
      <c r="DC218" s="90"/>
      <c r="DD218" s="90"/>
      <c r="DE218" s="90"/>
      <c r="DF218" s="90"/>
      <c r="DG218" s="90"/>
      <c r="DH218" s="90"/>
      <c r="DI218" s="90"/>
      <c r="DJ218" s="90"/>
      <c r="DK218" s="90"/>
      <c r="DL218" s="90"/>
      <c r="DM218" s="90"/>
      <c r="DN218" s="90"/>
      <c r="DO218" s="90"/>
      <c r="DP218" s="90"/>
      <c r="DQ218" s="90"/>
      <c r="DR218" s="90"/>
      <c r="DS218" s="90"/>
      <c r="DT218" s="90"/>
      <c r="DU218" s="90"/>
      <c r="DV218" s="90"/>
      <c r="DW218" s="90"/>
      <c r="DX218" s="90"/>
      <c r="DY218" s="90"/>
      <c r="DZ218" s="90"/>
      <c r="EA218" s="90"/>
      <c r="EB218" s="90"/>
      <c r="EC218" s="90"/>
      <c r="ED218" s="90"/>
      <c r="EE218" s="90"/>
      <c r="EF218" s="90"/>
      <c r="EG218" s="90"/>
      <c r="EH218" s="90"/>
      <c r="EI218" s="90"/>
      <c r="EJ218" s="90"/>
      <c r="EK218" s="90"/>
      <c r="EL218" s="90"/>
      <c r="EM218" s="90"/>
    </row>
    <row r="219" spans="1:143" ht="11.25" hidden="1" customHeight="1" x14ac:dyDescent="0.25">
      <c r="A219" s="90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3"/>
      <c r="AB219" s="91"/>
      <c r="AC219" s="91"/>
      <c r="AD219" s="91"/>
      <c r="AE219" s="116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5"/>
      <c r="AU219" s="96"/>
      <c r="AV219" s="96"/>
      <c r="AW219" s="96"/>
      <c r="AX219" s="96"/>
      <c r="AY219" s="96"/>
      <c r="AZ219" s="91"/>
      <c r="BA219" s="91"/>
      <c r="BB219" s="97"/>
      <c r="BC219" s="97"/>
      <c r="BD219" s="97"/>
      <c r="BE219" s="97"/>
      <c r="BF219" s="97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7"/>
      <c r="BS219" s="97"/>
      <c r="BT219" s="100"/>
      <c r="BU219" s="91"/>
      <c r="BV219" s="91"/>
      <c r="BW219" s="91"/>
      <c r="BX219" s="143"/>
      <c r="BY219" s="143"/>
      <c r="BZ219" s="143"/>
      <c r="CA219" s="143"/>
      <c r="CB219" s="143"/>
      <c r="CC219" s="143"/>
      <c r="CD219" s="143"/>
      <c r="CE219" s="143"/>
      <c r="CF219" s="143"/>
      <c r="CG219" s="143"/>
      <c r="CH219" s="143"/>
      <c r="CI219" s="143"/>
      <c r="CJ219" s="143"/>
      <c r="CK219" s="143"/>
      <c r="CL219" s="143"/>
      <c r="CM219" s="90"/>
      <c r="CN219" s="90"/>
      <c r="CO219" s="90"/>
      <c r="CP219" s="90"/>
      <c r="CQ219" s="90"/>
      <c r="CR219" s="90"/>
      <c r="CS219" s="90"/>
      <c r="CT219" s="90"/>
      <c r="CU219" s="90"/>
      <c r="CV219" s="90"/>
      <c r="CW219" s="90"/>
      <c r="CX219" s="90"/>
      <c r="CY219" s="90"/>
      <c r="CZ219" s="90"/>
      <c r="DA219" s="90"/>
      <c r="DB219" s="90"/>
      <c r="DC219" s="90"/>
      <c r="DD219" s="90"/>
      <c r="DE219" s="90"/>
      <c r="DF219" s="90"/>
      <c r="DG219" s="90"/>
      <c r="DH219" s="90"/>
      <c r="DI219" s="90"/>
      <c r="DJ219" s="90"/>
      <c r="DK219" s="90"/>
      <c r="DL219" s="90"/>
      <c r="DM219" s="90"/>
      <c r="DN219" s="90"/>
      <c r="DO219" s="90"/>
      <c r="DP219" s="90"/>
      <c r="DQ219" s="90"/>
      <c r="DR219" s="90"/>
      <c r="DS219" s="90"/>
      <c r="DT219" s="90"/>
      <c r="DU219" s="90"/>
      <c r="DV219" s="90"/>
      <c r="DW219" s="90"/>
      <c r="DX219" s="90"/>
      <c r="DY219" s="90"/>
      <c r="DZ219" s="90"/>
      <c r="EA219" s="90"/>
      <c r="EB219" s="90"/>
      <c r="EC219" s="90"/>
      <c r="ED219" s="90"/>
      <c r="EE219" s="90"/>
      <c r="EF219" s="90"/>
      <c r="EG219" s="90"/>
      <c r="EH219" s="90"/>
      <c r="EI219" s="90"/>
      <c r="EJ219" s="90"/>
      <c r="EK219" s="90"/>
      <c r="EL219" s="90"/>
      <c r="EM219" s="90"/>
    </row>
    <row r="220" spans="1:143" ht="11.25" hidden="1" customHeight="1" x14ac:dyDescent="0.25">
      <c r="A220" s="90"/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3"/>
      <c r="AB220" s="91"/>
      <c r="AC220" s="91"/>
      <c r="AD220" s="91"/>
      <c r="AE220" s="116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5"/>
      <c r="AU220" s="96"/>
      <c r="AV220" s="96"/>
      <c r="AW220" s="96"/>
      <c r="AX220" s="96"/>
      <c r="AY220" s="96"/>
      <c r="AZ220" s="91"/>
      <c r="BA220" s="91"/>
      <c r="BB220" s="97"/>
      <c r="BC220" s="97"/>
      <c r="BD220" s="97"/>
      <c r="BE220" s="97"/>
      <c r="BF220" s="97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7"/>
      <c r="BS220" s="97"/>
      <c r="BT220" s="100"/>
      <c r="BU220" s="91"/>
      <c r="BV220" s="91"/>
      <c r="BW220" s="91"/>
      <c r="BX220" s="143"/>
      <c r="BY220" s="143"/>
      <c r="BZ220" s="143"/>
      <c r="CA220" s="143"/>
      <c r="CB220" s="143"/>
      <c r="CC220" s="143"/>
      <c r="CD220" s="143"/>
      <c r="CE220" s="143"/>
      <c r="CF220" s="143"/>
      <c r="CG220" s="143"/>
      <c r="CH220" s="143"/>
      <c r="CI220" s="143"/>
      <c r="CJ220" s="143"/>
      <c r="CK220" s="143"/>
      <c r="CL220" s="143"/>
      <c r="CM220" s="90"/>
      <c r="CN220" s="90"/>
      <c r="CO220" s="90"/>
      <c r="CP220" s="90"/>
      <c r="CQ220" s="90"/>
      <c r="CR220" s="90"/>
      <c r="CS220" s="90"/>
      <c r="CT220" s="90"/>
      <c r="CU220" s="90"/>
      <c r="CV220" s="90"/>
      <c r="CW220" s="90"/>
      <c r="CX220" s="90"/>
      <c r="CY220" s="90"/>
      <c r="CZ220" s="90"/>
      <c r="DA220" s="90"/>
      <c r="DB220" s="90"/>
      <c r="DC220" s="90"/>
      <c r="DD220" s="90"/>
      <c r="DE220" s="90"/>
      <c r="DF220" s="90"/>
      <c r="DG220" s="90"/>
      <c r="DH220" s="90"/>
      <c r="DI220" s="90"/>
      <c r="DJ220" s="90"/>
      <c r="DK220" s="90"/>
      <c r="DL220" s="90"/>
      <c r="DM220" s="90"/>
      <c r="DN220" s="90"/>
      <c r="DO220" s="90"/>
      <c r="DP220" s="90"/>
      <c r="DQ220" s="90"/>
      <c r="DR220" s="90"/>
      <c r="DS220" s="90"/>
      <c r="DT220" s="90"/>
      <c r="DU220" s="90"/>
      <c r="DV220" s="90"/>
      <c r="DW220" s="90"/>
      <c r="DX220" s="90"/>
      <c r="DY220" s="90"/>
      <c r="DZ220" s="90"/>
      <c r="EA220" s="90"/>
      <c r="EB220" s="90"/>
      <c r="EC220" s="90"/>
      <c r="ED220" s="90"/>
      <c r="EE220" s="90"/>
      <c r="EF220" s="90"/>
      <c r="EG220" s="90"/>
      <c r="EH220" s="90"/>
      <c r="EI220" s="90"/>
      <c r="EJ220" s="90"/>
      <c r="EK220" s="90"/>
      <c r="EL220" s="90"/>
      <c r="EM220" s="90"/>
    </row>
    <row r="221" spans="1:143" ht="11.25" customHeight="1" x14ac:dyDescent="0.25">
      <c r="A221" s="90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3"/>
      <c r="AB221" s="91"/>
      <c r="AC221" s="91"/>
      <c r="AD221" s="91"/>
      <c r="AE221" s="116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5"/>
      <c r="AU221" s="96"/>
      <c r="AV221" s="96"/>
      <c r="AW221" s="96"/>
      <c r="AX221" s="96"/>
      <c r="AY221" s="96"/>
      <c r="AZ221" s="91"/>
      <c r="BA221" s="91"/>
      <c r="BB221" s="97"/>
      <c r="BC221" s="97"/>
      <c r="BD221" s="97"/>
      <c r="BE221" s="97"/>
      <c r="BF221" s="97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7"/>
      <c r="BS221" s="97"/>
      <c r="BT221" s="100"/>
      <c r="BU221" s="91"/>
      <c r="BV221" s="91"/>
      <c r="BW221" s="91"/>
      <c r="BX221" s="143"/>
      <c r="BY221" s="143"/>
      <c r="BZ221" s="143"/>
      <c r="CA221" s="143"/>
      <c r="CB221" s="143"/>
      <c r="CC221" s="143"/>
      <c r="CD221" s="143"/>
      <c r="CE221" s="143"/>
      <c r="CF221" s="143"/>
      <c r="CG221" s="143"/>
      <c r="CH221" s="143"/>
      <c r="CI221" s="143"/>
      <c r="CJ221" s="143"/>
      <c r="CK221" s="143"/>
      <c r="CL221" s="143"/>
      <c r="CM221" s="90"/>
      <c r="CN221" s="90"/>
      <c r="CO221" s="90"/>
      <c r="CP221" s="90"/>
      <c r="CQ221" s="90"/>
      <c r="CR221" s="90"/>
      <c r="CS221" s="90"/>
      <c r="CT221" s="90"/>
      <c r="CU221" s="90"/>
      <c r="CV221" s="90"/>
      <c r="CW221" s="90"/>
      <c r="CX221" s="90"/>
      <c r="CY221" s="90"/>
      <c r="CZ221" s="90"/>
      <c r="DA221" s="90"/>
      <c r="DB221" s="90"/>
      <c r="DC221" s="90"/>
      <c r="DD221" s="90"/>
      <c r="DE221" s="90"/>
      <c r="DF221" s="90"/>
      <c r="DG221" s="90"/>
      <c r="DH221" s="90"/>
      <c r="DI221" s="90"/>
      <c r="DJ221" s="90"/>
      <c r="DK221" s="90"/>
      <c r="DL221" s="90"/>
      <c r="DM221" s="90"/>
      <c r="DN221" s="90"/>
      <c r="DO221" s="90"/>
      <c r="DP221" s="90"/>
      <c r="DQ221" s="90"/>
      <c r="DR221" s="90"/>
      <c r="DS221" s="90"/>
      <c r="DT221" s="90"/>
      <c r="DU221" s="90"/>
      <c r="DV221" s="90"/>
      <c r="DW221" s="90"/>
      <c r="DX221" s="90"/>
      <c r="DY221" s="90"/>
      <c r="DZ221" s="90"/>
      <c r="EA221" s="90"/>
      <c r="EB221" s="90"/>
      <c r="EC221" s="90"/>
      <c r="ED221" s="90"/>
      <c r="EE221" s="90"/>
      <c r="EF221" s="90"/>
      <c r="EG221" s="90"/>
      <c r="EH221" s="90"/>
      <c r="EI221" s="90"/>
      <c r="EJ221" s="90"/>
      <c r="EK221" s="90"/>
      <c r="EL221" s="90"/>
      <c r="EM221" s="90"/>
    </row>
    <row r="222" spans="1:143" ht="13.2" x14ac:dyDescent="0.25">
      <c r="A222" s="90"/>
      <c r="B222" s="90"/>
      <c r="C222" s="90"/>
      <c r="D222" s="90"/>
      <c r="E222" s="90"/>
      <c r="F222" s="90">
        <v>8</v>
      </c>
      <c r="G222" s="90"/>
      <c r="H222" s="90"/>
      <c r="I222" s="105" t="s">
        <v>51</v>
      </c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3"/>
      <c r="AB222" s="91"/>
      <c r="AC222" s="91"/>
      <c r="AD222" s="91"/>
      <c r="AE222" s="94" t="s">
        <v>119</v>
      </c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106"/>
      <c r="AU222" s="96"/>
      <c r="AV222" s="96"/>
      <c r="AW222" s="96"/>
      <c r="AX222" s="96"/>
      <c r="AY222" s="96"/>
      <c r="AZ222" s="91"/>
      <c r="BA222" s="91"/>
      <c r="BB222" s="97"/>
      <c r="BC222" s="97"/>
      <c r="BD222" s="97"/>
      <c r="BE222" s="97"/>
      <c r="BF222" s="97"/>
      <c r="BG222" s="97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00"/>
      <c r="BU222" s="91"/>
      <c r="BV222" s="91"/>
      <c r="BW222" s="91"/>
      <c r="BX222" s="143"/>
      <c r="BY222" s="143"/>
      <c r="BZ222" s="143"/>
      <c r="CA222" s="143"/>
      <c r="CB222" s="143"/>
      <c r="CC222" s="143"/>
      <c r="CD222" s="143"/>
      <c r="CE222" s="143"/>
      <c r="CF222" s="143"/>
      <c r="CG222" s="143"/>
      <c r="CH222" s="143"/>
      <c r="CI222" s="143"/>
      <c r="CJ222" s="143"/>
      <c r="CK222" s="143"/>
      <c r="CL222" s="143"/>
      <c r="CM222" s="90"/>
      <c r="CN222" s="90"/>
      <c r="CO222" s="90"/>
      <c r="CP222" s="90"/>
      <c r="CQ222" s="90"/>
      <c r="CR222" s="90"/>
      <c r="CS222" s="90"/>
      <c r="CT222" s="90"/>
      <c r="CU222" s="90"/>
      <c r="CV222" s="90"/>
      <c r="CW222" s="90"/>
      <c r="CX222" s="90"/>
      <c r="CY222" s="90"/>
      <c r="CZ222" s="90"/>
      <c r="DA222" s="90"/>
      <c r="DB222" s="90"/>
      <c r="DC222" s="90"/>
      <c r="DD222" s="90"/>
      <c r="DE222" s="90"/>
      <c r="DF222" s="90"/>
      <c r="DG222" s="90"/>
      <c r="DH222" s="90"/>
      <c r="DI222" s="90"/>
      <c r="DJ222" s="90"/>
      <c r="DK222" s="90"/>
      <c r="DL222" s="90"/>
      <c r="DM222" s="90"/>
      <c r="DN222" s="90"/>
      <c r="DO222" s="90"/>
      <c r="DP222" s="90"/>
      <c r="DQ222" s="90"/>
      <c r="DR222" s="90"/>
      <c r="DS222" s="90"/>
      <c r="DT222" s="90"/>
      <c r="DU222" s="90"/>
      <c r="DV222" s="90"/>
      <c r="DW222" s="90"/>
      <c r="DX222" s="90"/>
      <c r="DY222" s="90"/>
      <c r="DZ222" s="90"/>
      <c r="EA222" s="90"/>
      <c r="EB222" s="90"/>
      <c r="EC222" s="90"/>
      <c r="ED222" s="90"/>
      <c r="EE222" s="90"/>
      <c r="EF222" s="90"/>
      <c r="EG222" s="90"/>
      <c r="EH222" s="90"/>
      <c r="EI222" s="90"/>
      <c r="EJ222" s="90"/>
      <c r="EK222" s="90"/>
      <c r="EL222" s="90"/>
      <c r="EM222" s="90"/>
    </row>
    <row r="223" spans="1:143" ht="31.5" customHeight="1" x14ac:dyDescent="0.25">
      <c r="A223" s="107" t="s">
        <v>53</v>
      </c>
      <c r="B223" s="107" t="s">
        <v>46</v>
      </c>
      <c r="C223" s="108" t="s">
        <v>20</v>
      </c>
      <c r="D223" s="108" t="s">
        <v>49</v>
      </c>
      <c r="E223" s="90" t="s">
        <v>48</v>
      </c>
      <c r="F223" s="90" t="s">
        <v>47</v>
      </c>
      <c r="G223" s="107" t="s">
        <v>54</v>
      </c>
      <c r="H223" s="107" t="s">
        <v>72</v>
      </c>
      <c r="I223" s="107" t="s">
        <v>116</v>
      </c>
      <c r="J223" s="107" t="s">
        <v>117</v>
      </c>
      <c r="K223" s="90"/>
      <c r="L223" s="90"/>
      <c r="M223" s="90"/>
      <c r="N223" s="90">
        <v>0</v>
      </c>
      <c r="O223" s="90">
        <v>1</v>
      </c>
      <c r="P223" s="90">
        <v>2</v>
      </c>
      <c r="Q223" s="90">
        <v>3</v>
      </c>
      <c r="R223" s="90">
        <v>4</v>
      </c>
      <c r="S223" s="90">
        <v>5</v>
      </c>
      <c r="T223" s="90">
        <v>6</v>
      </c>
      <c r="U223" s="90">
        <v>7</v>
      </c>
      <c r="V223" s="90">
        <v>8</v>
      </c>
      <c r="W223" s="90" t="s">
        <v>40</v>
      </c>
      <c r="X223" s="90"/>
      <c r="Y223" s="90"/>
      <c r="Z223" s="90"/>
      <c r="AA223" s="93"/>
      <c r="AB223" s="94"/>
      <c r="AC223" s="95"/>
      <c r="AD223" s="109"/>
      <c r="AE223" s="195" t="s">
        <v>66</v>
      </c>
      <c r="AF223" s="195"/>
      <c r="AG223" s="195"/>
      <c r="AH223" s="195"/>
      <c r="AI223" s="195"/>
      <c r="AJ223" s="195"/>
      <c r="AK223" s="195"/>
      <c r="AL223" s="195"/>
      <c r="AM223" s="195"/>
      <c r="AN223" s="195" t="s">
        <v>67</v>
      </c>
      <c r="AO223" s="195"/>
      <c r="AP223" s="195"/>
      <c r="AQ223" s="195"/>
      <c r="AR223" s="195"/>
      <c r="AS223" s="195"/>
      <c r="AT223" s="195"/>
      <c r="AU223" s="195"/>
      <c r="AV223" s="195"/>
      <c r="AW223" s="195"/>
      <c r="AX223" s="195"/>
      <c r="AY223" s="195"/>
      <c r="AZ223" s="195"/>
      <c r="BA223" s="195"/>
      <c r="BB223" s="195" t="s">
        <v>45</v>
      </c>
      <c r="BC223" s="195"/>
      <c r="BD223" s="195"/>
      <c r="BE223" s="195"/>
      <c r="BF223" s="195"/>
      <c r="BG223" s="195"/>
      <c r="BH223" s="196" t="s">
        <v>105</v>
      </c>
      <c r="BI223" s="196"/>
      <c r="BJ223" s="196"/>
      <c r="BK223" s="196"/>
      <c r="BL223" s="196"/>
      <c r="BM223" s="196"/>
      <c r="BN223" s="196" t="s">
        <v>43</v>
      </c>
      <c r="BO223" s="196"/>
      <c r="BP223" s="196"/>
      <c r="BQ223" s="196"/>
      <c r="BR223" s="196"/>
      <c r="BS223" s="196"/>
      <c r="BT223" s="100"/>
      <c r="BU223" s="110"/>
      <c r="BV223" s="111"/>
      <c r="BW223" s="111"/>
      <c r="BX223" s="143"/>
      <c r="BY223" s="143"/>
      <c r="BZ223" s="143"/>
      <c r="CA223" s="143"/>
      <c r="CB223" s="143"/>
      <c r="CC223" s="143"/>
      <c r="CD223" s="143"/>
      <c r="CE223" s="143"/>
      <c r="CF223" s="143"/>
      <c r="CG223" s="143"/>
      <c r="CH223" s="143"/>
      <c r="CI223" s="143"/>
      <c r="CJ223" s="143"/>
      <c r="CK223" s="143"/>
      <c r="CL223" s="143"/>
      <c r="CM223" s="90"/>
      <c r="CN223" s="90"/>
      <c r="CO223" s="90"/>
      <c r="CP223" s="90"/>
      <c r="CQ223" s="90"/>
      <c r="CR223" s="90"/>
      <c r="CS223" s="90"/>
      <c r="CT223" s="90"/>
      <c r="CU223" s="90"/>
      <c r="CV223" s="90"/>
      <c r="CW223" s="90"/>
      <c r="CX223" s="90"/>
      <c r="CY223" s="90"/>
      <c r="CZ223" s="90"/>
      <c r="DA223" s="90"/>
      <c r="DB223" s="90"/>
      <c r="DC223" s="90"/>
      <c r="DD223" s="90"/>
      <c r="DE223" s="90"/>
      <c r="DF223" s="90"/>
      <c r="DG223" s="90"/>
      <c r="DH223" s="90"/>
      <c r="DI223" s="90"/>
      <c r="DJ223" s="90"/>
      <c r="DK223" s="90"/>
      <c r="DL223" s="90"/>
      <c r="DM223" s="90"/>
      <c r="DN223" s="90"/>
      <c r="DO223" s="90"/>
      <c r="DP223" s="90"/>
      <c r="DQ223" s="90"/>
      <c r="DR223" s="90"/>
      <c r="DS223" s="90"/>
      <c r="DT223" s="90"/>
      <c r="DU223" s="90"/>
      <c r="DV223" s="90"/>
      <c r="DW223" s="90"/>
      <c r="DX223" s="90"/>
      <c r="DY223" s="90"/>
      <c r="DZ223" s="90"/>
      <c r="EA223" s="90"/>
      <c r="EB223" s="90"/>
      <c r="EC223" s="90"/>
      <c r="ED223" s="90"/>
      <c r="EE223" s="90"/>
      <c r="EF223" s="90"/>
      <c r="EG223" s="90"/>
      <c r="EH223" s="90"/>
      <c r="EI223" s="90"/>
      <c r="EJ223" s="90"/>
      <c r="EK223" s="90"/>
      <c r="EL223" s="90"/>
      <c r="EM223" s="90"/>
    </row>
    <row r="224" spans="1:143" ht="13.2" x14ac:dyDescent="0.25">
      <c r="A224" s="90" t="s">
        <v>47</v>
      </c>
      <c r="B224" s="90" t="s">
        <v>88</v>
      </c>
      <c r="C224" s="90">
        <v>1</v>
      </c>
      <c r="D224" s="90">
        <v>1</v>
      </c>
      <c r="E224" s="90">
        <v>1</v>
      </c>
      <c r="F224" s="90">
        <f>F222</f>
        <v>8</v>
      </c>
      <c r="G224" s="90" t="s">
        <v>87</v>
      </c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>
        <f t="shared" ref="W224:W266" si="9">IF(F224="","",HLOOKUP(F224,$N$113:$V$119,7,0))</f>
        <v>0</v>
      </c>
      <c r="X224" s="90" t="str">
        <f t="shared" ref="X224:X266" si="10">CONCATENATE(F224,A224,G224)</f>
        <v>8GN</v>
      </c>
      <c r="Y224" s="90"/>
      <c r="Z224" s="90"/>
      <c r="AA224" s="93"/>
      <c r="AB224" s="91"/>
      <c r="AC224" s="91"/>
      <c r="AD224" s="91"/>
      <c r="AE224" s="199" t="s">
        <v>120</v>
      </c>
      <c r="AF224" s="199"/>
      <c r="AG224" s="199"/>
      <c r="AH224" s="199"/>
      <c r="AI224" s="199"/>
      <c r="AJ224" s="199"/>
      <c r="AK224" s="199"/>
      <c r="AL224" s="199"/>
      <c r="AM224" s="199"/>
      <c r="AN224" s="112"/>
      <c r="AO224" s="112" t="s">
        <v>121</v>
      </c>
      <c r="AP224" s="113"/>
      <c r="AQ224" s="113"/>
      <c r="AR224" s="113"/>
      <c r="AS224" s="113"/>
      <c r="AT224" s="112"/>
      <c r="AU224" s="114"/>
      <c r="AV224" s="114"/>
      <c r="AW224" s="114"/>
      <c r="AX224" s="114"/>
      <c r="AY224" s="114"/>
      <c r="AZ224" s="114"/>
      <c r="BA224" s="114"/>
      <c r="BB224" s="200">
        <v>16.45</v>
      </c>
      <c r="BC224" s="200"/>
      <c r="BD224" s="200"/>
      <c r="BE224" s="200"/>
      <c r="BF224" s="200"/>
      <c r="BG224" s="200"/>
      <c r="BH224" s="194">
        <v>0</v>
      </c>
      <c r="BI224" s="194"/>
      <c r="BJ224" s="194"/>
      <c r="BK224" s="194"/>
      <c r="BL224" s="194"/>
      <c r="BM224" s="194"/>
      <c r="BN224" s="187">
        <f t="shared" ref="BN224:BN240" si="11">BH224*BB224</f>
        <v>0</v>
      </c>
      <c r="BO224" s="188"/>
      <c r="BP224" s="188"/>
      <c r="BQ224" s="188"/>
      <c r="BR224" s="188"/>
      <c r="BS224" s="188"/>
      <c r="BT224" s="100"/>
      <c r="BU224" s="91"/>
      <c r="BV224" s="91"/>
      <c r="BW224" s="91"/>
      <c r="BX224" s="143"/>
      <c r="BY224" s="143"/>
      <c r="BZ224" s="143"/>
      <c r="CA224" s="143"/>
      <c r="CB224" s="143"/>
      <c r="CC224" s="143"/>
      <c r="CD224" s="143"/>
      <c r="CE224" s="143"/>
      <c r="CF224" s="143"/>
      <c r="CG224" s="143"/>
      <c r="CH224" s="143"/>
      <c r="CI224" s="143"/>
      <c r="CJ224" s="143"/>
      <c r="CK224" s="143"/>
      <c r="CL224" s="143"/>
      <c r="CM224" s="90"/>
      <c r="CN224" s="90"/>
      <c r="CO224" s="90"/>
      <c r="CP224" s="90"/>
      <c r="CQ224" s="90"/>
      <c r="CR224" s="90"/>
      <c r="CS224" s="90"/>
      <c r="CT224" s="90"/>
      <c r="CU224" s="90"/>
      <c r="CV224" s="90"/>
      <c r="CW224" s="90"/>
      <c r="CX224" s="90"/>
      <c r="CY224" s="90"/>
      <c r="CZ224" s="90"/>
      <c r="DA224" s="90"/>
      <c r="DB224" s="90"/>
      <c r="DC224" s="90"/>
      <c r="DD224" s="90"/>
      <c r="DE224" s="90"/>
      <c r="DF224" s="90"/>
      <c r="DG224" s="90"/>
      <c r="DH224" s="90"/>
      <c r="DI224" s="90"/>
      <c r="DJ224" s="90"/>
      <c r="DK224" s="90"/>
      <c r="DL224" s="90"/>
      <c r="DM224" s="90"/>
      <c r="DN224" s="90"/>
      <c r="DO224" s="90"/>
      <c r="DP224" s="90"/>
      <c r="DQ224" s="90"/>
      <c r="DR224" s="90"/>
      <c r="DS224" s="90"/>
      <c r="DT224" s="90"/>
      <c r="DU224" s="90"/>
      <c r="DV224" s="90"/>
      <c r="DW224" s="90"/>
      <c r="DX224" s="90"/>
      <c r="DY224" s="90"/>
      <c r="DZ224" s="90"/>
      <c r="EA224" s="90"/>
      <c r="EB224" s="90"/>
      <c r="EC224" s="90"/>
      <c r="ED224" s="90"/>
      <c r="EE224" s="90"/>
      <c r="EF224" s="90"/>
      <c r="EG224" s="90"/>
      <c r="EH224" s="90"/>
      <c r="EI224" s="90"/>
      <c r="EJ224" s="90"/>
      <c r="EK224" s="90"/>
      <c r="EL224" s="90"/>
      <c r="EM224" s="90"/>
    </row>
    <row r="225" spans="1:143" ht="13.2" x14ac:dyDescent="0.25">
      <c r="A225" s="90" t="s">
        <v>47</v>
      </c>
      <c r="B225" s="90" t="s">
        <v>88</v>
      </c>
      <c r="C225" s="90">
        <v>1</v>
      </c>
      <c r="D225" s="90">
        <v>1</v>
      </c>
      <c r="E225" s="90">
        <v>1</v>
      </c>
      <c r="F225" s="90">
        <f>F224</f>
        <v>8</v>
      </c>
      <c r="G225" s="90" t="s">
        <v>87</v>
      </c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>
        <f t="shared" si="9"/>
        <v>0</v>
      </c>
      <c r="X225" s="90" t="str">
        <f t="shared" si="10"/>
        <v>8GN</v>
      </c>
      <c r="Y225" s="90"/>
      <c r="Z225" s="90"/>
      <c r="AA225" s="93"/>
      <c r="AB225" s="91"/>
      <c r="AC225" s="91"/>
      <c r="AD225" s="91"/>
      <c r="AE225" s="201" t="s">
        <v>122</v>
      </c>
      <c r="AF225" s="201"/>
      <c r="AG225" s="201"/>
      <c r="AH225" s="201"/>
      <c r="AI225" s="201"/>
      <c r="AJ225" s="201"/>
      <c r="AK225" s="201"/>
      <c r="AL225" s="201"/>
      <c r="AM225" s="201"/>
      <c r="AN225" s="117"/>
      <c r="AO225" s="117" t="s">
        <v>123</v>
      </c>
      <c r="AP225" s="118"/>
      <c r="AQ225" s="118"/>
      <c r="AR225" s="118"/>
      <c r="AS225" s="118"/>
      <c r="AT225" s="119"/>
      <c r="AU225" s="104"/>
      <c r="AV225" s="104"/>
      <c r="AW225" s="104"/>
      <c r="AX225" s="104"/>
      <c r="AY225" s="104"/>
      <c r="AZ225" s="104"/>
      <c r="BA225" s="104"/>
      <c r="BB225" s="202">
        <v>16.45</v>
      </c>
      <c r="BC225" s="202"/>
      <c r="BD225" s="202"/>
      <c r="BE225" s="202"/>
      <c r="BF225" s="202"/>
      <c r="BG225" s="202"/>
      <c r="BH225" s="203">
        <v>0</v>
      </c>
      <c r="BI225" s="203"/>
      <c r="BJ225" s="203"/>
      <c r="BK225" s="203"/>
      <c r="BL225" s="203"/>
      <c r="BM225" s="203"/>
      <c r="BN225" s="204">
        <f t="shared" si="11"/>
        <v>0</v>
      </c>
      <c r="BO225" s="204"/>
      <c r="BP225" s="204"/>
      <c r="BQ225" s="204"/>
      <c r="BR225" s="204"/>
      <c r="BS225" s="204"/>
      <c r="BT225" s="100"/>
      <c r="BU225" s="91"/>
      <c r="BV225" s="91"/>
      <c r="BW225" s="91"/>
      <c r="BX225" s="143"/>
      <c r="BY225" s="143"/>
      <c r="BZ225" s="143"/>
      <c r="CA225" s="143"/>
      <c r="CB225" s="143"/>
      <c r="CC225" s="143"/>
      <c r="CD225" s="143"/>
      <c r="CE225" s="143"/>
      <c r="CF225" s="143"/>
      <c r="CG225" s="143"/>
      <c r="CH225" s="143"/>
      <c r="CI225" s="143"/>
      <c r="CJ225" s="143"/>
      <c r="CK225" s="143"/>
      <c r="CL225" s="143"/>
      <c r="CM225" s="90"/>
      <c r="CN225" s="90"/>
      <c r="CO225" s="90"/>
      <c r="CP225" s="90"/>
      <c r="CQ225" s="90"/>
      <c r="CR225" s="90"/>
      <c r="CS225" s="90"/>
      <c r="CT225" s="90"/>
      <c r="CU225" s="90"/>
      <c r="CV225" s="90"/>
      <c r="CW225" s="90"/>
      <c r="CX225" s="90"/>
      <c r="CY225" s="90"/>
      <c r="CZ225" s="90"/>
      <c r="DA225" s="90"/>
      <c r="DB225" s="90"/>
      <c r="DC225" s="90"/>
      <c r="DD225" s="90"/>
      <c r="DE225" s="90"/>
      <c r="DF225" s="90"/>
      <c r="DG225" s="90"/>
      <c r="DH225" s="90"/>
      <c r="DI225" s="90"/>
      <c r="DJ225" s="90"/>
      <c r="DK225" s="90"/>
      <c r="DL225" s="90"/>
      <c r="DM225" s="90"/>
      <c r="DN225" s="90"/>
      <c r="DO225" s="90"/>
      <c r="DP225" s="90"/>
      <c r="DQ225" s="90"/>
      <c r="DR225" s="90"/>
      <c r="DS225" s="90"/>
      <c r="DT225" s="90"/>
      <c r="DU225" s="90"/>
      <c r="DV225" s="90"/>
      <c r="DW225" s="90"/>
      <c r="DX225" s="90"/>
      <c r="DY225" s="90"/>
      <c r="DZ225" s="90"/>
      <c r="EA225" s="90"/>
      <c r="EB225" s="90"/>
      <c r="EC225" s="90"/>
      <c r="ED225" s="90"/>
      <c r="EE225" s="90"/>
      <c r="EF225" s="90"/>
      <c r="EG225" s="90"/>
      <c r="EH225" s="90"/>
      <c r="EI225" s="90"/>
      <c r="EJ225" s="90"/>
      <c r="EK225" s="90"/>
      <c r="EL225" s="90"/>
      <c r="EM225" s="90"/>
    </row>
    <row r="226" spans="1:143" ht="13.2" x14ac:dyDescent="0.25">
      <c r="A226" s="90" t="s">
        <v>47</v>
      </c>
      <c r="B226" s="90" t="s">
        <v>86</v>
      </c>
      <c r="C226" s="90">
        <v>1</v>
      </c>
      <c r="D226" s="90">
        <v>0.33</v>
      </c>
      <c r="E226" s="90"/>
      <c r="F226" s="90">
        <f>F224</f>
        <v>8</v>
      </c>
      <c r="G226" s="90" t="s">
        <v>87</v>
      </c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>
        <f t="shared" si="9"/>
        <v>0</v>
      </c>
      <c r="X226" s="90" t="str">
        <f t="shared" si="10"/>
        <v>8GN</v>
      </c>
      <c r="Y226" s="90"/>
      <c r="Z226" s="90"/>
      <c r="AA226" s="93"/>
      <c r="AB226" s="91"/>
      <c r="AC226" s="91"/>
      <c r="AD226" s="91"/>
      <c r="AE226" s="199" t="s">
        <v>124</v>
      </c>
      <c r="AF226" s="199"/>
      <c r="AG226" s="199"/>
      <c r="AH226" s="199"/>
      <c r="AI226" s="199"/>
      <c r="AJ226" s="199"/>
      <c r="AK226" s="199"/>
      <c r="AL226" s="199"/>
      <c r="AM226" s="199"/>
      <c r="AN226" s="112"/>
      <c r="AO226" s="112" t="s">
        <v>125</v>
      </c>
      <c r="AP226" s="113"/>
      <c r="AQ226" s="113"/>
      <c r="AR226" s="113"/>
      <c r="AS226" s="113"/>
      <c r="AT226" s="112"/>
      <c r="AU226" s="114"/>
      <c r="AV226" s="114"/>
      <c r="AW226" s="114"/>
      <c r="AX226" s="114"/>
      <c r="AY226" s="114"/>
      <c r="AZ226" s="114"/>
      <c r="BA226" s="114"/>
      <c r="BB226" s="200">
        <v>16.45</v>
      </c>
      <c r="BC226" s="200"/>
      <c r="BD226" s="200"/>
      <c r="BE226" s="200"/>
      <c r="BF226" s="200"/>
      <c r="BG226" s="200"/>
      <c r="BH226" s="194">
        <v>0</v>
      </c>
      <c r="BI226" s="194"/>
      <c r="BJ226" s="194"/>
      <c r="BK226" s="194"/>
      <c r="BL226" s="194"/>
      <c r="BM226" s="194"/>
      <c r="BN226" s="187">
        <f t="shared" si="11"/>
        <v>0</v>
      </c>
      <c r="BO226" s="187"/>
      <c r="BP226" s="187"/>
      <c r="BQ226" s="187"/>
      <c r="BR226" s="187"/>
      <c r="BS226" s="187"/>
      <c r="BT226" s="100"/>
      <c r="BU226" s="91"/>
      <c r="BV226" s="91"/>
      <c r="BW226" s="91"/>
      <c r="BX226" s="143"/>
      <c r="BY226" s="143"/>
      <c r="BZ226" s="143"/>
      <c r="CA226" s="143"/>
      <c r="CB226" s="143"/>
      <c r="CC226" s="143"/>
      <c r="CD226" s="143"/>
      <c r="CE226" s="143"/>
      <c r="CF226" s="143"/>
      <c r="CG226" s="143"/>
      <c r="CH226" s="143"/>
      <c r="CI226" s="143"/>
      <c r="CJ226" s="143"/>
      <c r="CK226" s="143"/>
      <c r="CL226" s="143"/>
      <c r="CM226" s="90"/>
      <c r="CN226" s="90"/>
      <c r="CO226" s="90"/>
      <c r="CP226" s="90"/>
      <c r="CQ226" s="90"/>
      <c r="CR226" s="90"/>
      <c r="CS226" s="90"/>
      <c r="CT226" s="90"/>
      <c r="CU226" s="90"/>
      <c r="CV226" s="90"/>
      <c r="CW226" s="90"/>
      <c r="CX226" s="90"/>
      <c r="CY226" s="90"/>
      <c r="CZ226" s="90"/>
      <c r="DA226" s="90"/>
      <c r="DB226" s="90"/>
      <c r="DC226" s="90"/>
      <c r="DD226" s="90"/>
      <c r="DE226" s="90"/>
      <c r="DF226" s="90"/>
      <c r="DG226" s="90"/>
      <c r="DH226" s="90"/>
      <c r="DI226" s="90"/>
      <c r="DJ226" s="90"/>
      <c r="DK226" s="90"/>
      <c r="DL226" s="90"/>
      <c r="DM226" s="90"/>
      <c r="DN226" s="90"/>
      <c r="DO226" s="90"/>
      <c r="DP226" s="90"/>
      <c r="DQ226" s="90"/>
      <c r="DR226" s="90"/>
      <c r="DS226" s="90"/>
      <c r="DT226" s="90"/>
      <c r="DU226" s="90"/>
      <c r="DV226" s="90"/>
      <c r="DW226" s="90"/>
      <c r="DX226" s="90"/>
      <c r="DY226" s="90"/>
      <c r="DZ226" s="90"/>
      <c r="EA226" s="90"/>
      <c r="EB226" s="90"/>
      <c r="EC226" s="90"/>
      <c r="ED226" s="90"/>
      <c r="EE226" s="90"/>
      <c r="EF226" s="90"/>
      <c r="EG226" s="90"/>
      <c r="EH226" s="90"/>
      <c r="EI226" s="90"/>
      <c r="EJ226" s="90"/>
      <c r="EK226" s="90"/>
      <c r="EL226" s="90"/>
      <c r="EM226" s="90"/>
    </row>
    <row r="227" spans="1:143" ht="13.2" x14ac:dyDescent="0.25">
      <c r="A227" s="90" t="s">
        <v>47</v>
      </c>
      <c r="B227" s="90" t="s">
        <v>86</v>
      </c>
      <c r="C227" s="90">
        <v>1</v>
      </c>
      <c r="D227" s="90">
        <v>0.33</v>
      </c>
      <c r="E227" s="90"/>
      <c r="F227" s="90">
        <f>F222</f>
        <v>8</v>
      </c>
      <c r="G227" s="90" t="s">
        <v>87</v>
      </c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>
        <f t="shared" si="9"/>
        <v>0</v>
      </c>
      <c r="X227" s="90" t="str">
        <f t="shared" si="10"/>
        <v>8GN</v>
      </c>
      <c r="Y227" s="90"/>
      <c r="Z227" s="90"/>
      <c r="AA227" s="93"/>
      <c r="AB227" s="91"/>
      <c r="AC227" s="91"/>
      <c r="AD227" s="91"/>
      <c r="AE227" s="201" t="s">
        <v>126</v>
      </c>
      <c r="AF227" s="201"/>
      <c r="AG227" s="201"/>
      <c r="AH227" s="201"/>
      <c r="AI227" s="201"/>
      <c r="AJ227" s="201"/>
      <c r="AK227" s="201"/>
      <c r="AL227" s="201"/>
      <c r="AM227" s="201"/>
      <c r="AN227" s="117"/>
      <c r="AO227" s="117" t="s">
        <v>127</v>
      </c>
      <c r="AP227" s="118"/>
      <c r="AQ227" s="118"/>
      <c r="AR227" s="118"/>
      <c r="AS227" s="118"/>
      <c r="AT227" s="119"/>
      <c r="AU227" s="104"/>
      <c r="AV227" s="104"/>
      <c r="AW227" s="104"/>
      <c r="AX227" s="104"/>
      <c r="AY227" s="104"/>
      <c r="AZ227" s="104"/>
      <c r="BA227" s="104"/>
      <c r="BB227" s="202">
        <v>16.45</v>
      </c>
      <c r="BC227" s="202"/>
      <c r="BD227" s="202"/>
      <c r="BE227" s="202"/>
      <c r="BF227" s="202"/>
      <c r="BG227" s="202"/>
      <c r="BH227" s="203">
        <v>0</v>
      </c>
      <c r="BI227" s="203"/>
      <c r="BJ227" s="203"/>
      <c r="BK227" s="203"/>
      <c r="BL227" s="203"/>
      <c r="BM227" s="203"/>
      <c r="BN227" s="204">
        <f t="shared" si="11"/>
        <v>0</v>
      </c>
      <c r="BO227" s="204"/>
      <c r="BP227" s="204"/>
      <c r="BQ227" s="204"/>
      <c r="BR227" s="204"/>
      <c r="BS227" s="204"/>
      <c r="BT227" s="100"/>
      <c r="BU227" s="91"/>
      <c r="BV227" s="91"/>
      <c r="BW227" s="91"/>
      <c r="BX227" s="143"/>
      <c r="BY227" s="143"/>
      <c r="BZ227" s="143"/>
      <c r="CA227" s="143"/>
      <c r="CB227" s="143"/>
      <c r="CC227" s="143"/>
      <c r="CD227" s="143"/>
      <c r="CE227" s="143"/>
      <c r="CF227" s="143"/>
      <c r="CG227" s="143"/>
      <c r="CH227" s="143"/>
      <c r="CI227" s="143"/>
      <c r="CJ227" s="143"/>
      <c r="CK227" s="143"/>
      <c r="CL227" s="143"/>
      <c r="CM227" s="90"/>
      <c r="CN227" s="90"/>
      <c r="CO227" s="90"/>
      <c r="CP227" s="90"/>
      <c r="CQ227" s="90"/>
      <c r="CR227" s="90"/>
      <c r="CS227" s="90"/>
      <c r="CT227" s="90"/>
      <c r="CU227" s="90"/>
      <c r="CV227" s="90"/>
      <c r="CW227" s="90"/>
      <c r="CX227" s="90"/>
      <c r="CY227" s="90"/>
      <c r="CZ227" s="90"/>
      <c r="DA227" s="90"/>
      <c r="DB227" s="90"/>
      <c r="DC227" s="90"/>
      <c r="DD227" s="90"/>
      <c r="DE227" s="90"/>
      <c r="DF227" s="90"/>
      <c r="DG227" s="90"/>
      <c r="DH227" s="90"/>
      <c r="DI227" s="90"/>
      <c r="DJ227" s="90"/>
      <c r="DK227" s="90"/>
      <c r="DL227" s="90"/>
      <c r="DM227" s="90"/>
      <c r="DN227" s="90"/>
      <c r="DO227" s="90"/>
      <c r="DP227" s="90"/>
      <c r="DQ227" s="90"/>
      <c r="DR227" s="90"/>
      <c r="DS227" s="90"/>
      <c r="DT227" s="90"/>
      <c r="DU227" s="90"/>
      <c r="DV227" s="90"/>
      <c r="DW227" s="90"/>
      <c r="DX227" s="90"/>
      <c r="DY227" s="90"/>
      <c r="DZ227" s="90"/>
      <c r="EA227" s="90"/>
      <c r="EB227" s="90"/>
      <c r="EC227" s="90"/>
      <c r="ED227" s="90"/>
      <c r="EE227" s="90"/>
      <c r="EF227" s="90"/>
      <c r="EG227" s="90"/>
      <c r="EH227" s="90"/>
      <c r="EI227" s="90"/>
      <c r="EJ227" s="90"/>
      <c r="EK227" s="90"/>
      <c r="EL227" s="90"/>
      <c r="EM227" s="90"/>
    </row>
    <row r="228" spans="1:143" ht="13.2" x14ac:dyDescent="0.25">
      <c r="A228" s="90" t="s">
        <v>47</v>
      </c>
      <c r="B228" s="90" t="s">
        <v>86</v>
      </c>
      <c r="C228" s="90">
        <v>1</v>
      </c>
      <c r="D228" s="90">
        <v>0.5</v>
      </c>
      <c r="E228" s="90"/>
      <c r="F228" s="90">
        <f>F226</f>
        <v>8</v>
      </c>
      <c r="G228" s="90" t="s">
        <v>87</v>
      </c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>
        <f t="shared" si="9"/>
        <v>0</v>
      </c>
      <c r="X228" s="90" t="str">
        <f t="shared" si="10"/>
        <v>8GN</v>
      </c>
      <c r="Y228" s="90"/>
      <c r="Z228" s="90"/>
      <c r="AA228" s="93"/>
      <c r="AB228" s="91"/>
      <c r="AC228" s="91"/>
      <c r="AD228" s="91"/>
      <c r="AE228" s="199" t="s">
        <v>128</v>
      </c>
      <c r="AF228" s="199"/>
      <c r="AG228" s="199"/>
      <c r="AH228" s="199"/>
      <c r="AI228" s="199"/>
      <c r="AJ228" s="199"/>
      <c r="AK228" s="199"/>
      <c r="AL228" s="199"/>
      <c r="AM228" s="199"/>
      <c r="AN228" s="112"/>
      <c r="AO228" s="112" t="s">
        <v>129</v>
      </c>
      <c r="AP228" s="113"/>
      <c r="AQ228" s="113"/>
      <c r="AR228" s="113"/>
      <c r="AS228" s="113"/>
      <c r="AT228" s="112"/>
      <c r="AU228" s="114"/>
      <c r="AV228" s="114"/>
      <c r="AW228" s="114"/>
      <c r="AX228" s="114"/>
      <c r="AY228" s="114"/>
      <c r="AZ228" s="114"/>
      <c r="BA228" s="114"/>
      <c r="BB228" s="200">
        <v>16.45</v>
      </c>
      <c r="BC228" s="200"/>
      <c r="BD228" s="200"/>
      <c r="BE228" s="200"/>
      <c r="BF228" s="200"/>
      <c r="BG228" s="200"/>
      <c r="BH228" s="194">
        <v>0</v>
      </c>
      <c r="BI228" s="194"/>
      <c r="BJ228" s="194"/>
      <c r="BK228" s="194"/>
      <c r="BL228" s="194"/>
      <c r="BM228" s="194"/>
      <c r="BN228" s="187">
        <f t="shared" si="11"/>
        <v>0</v>
      </c>
      <c r="BO228" s="187"/>
      <c r="BP228" s="187"/>
      <c r="BQ228" s="187"/>
      <c r="BR228" s="187"/>
      <c r="BS228" s="187"/>
      <c r="BT228" s="100"/>
      <c r="BU228" s="91"/>
      <c r="BV228" s="91"/>
      <c r="BW228" s="91"/>
      <c r="BX228" s="143"/>
      <c r="BY228" s="143"/>
      <c r="BZ228" s="143"/>
      <c r="CA228" s="143"/>
      <c r="CB228" s="143"/>
      <c r="CC228" s="143"/>
      <c r="CD228" s="143"/>
      <c r="CE228" s="143"/>
      <c r="CF228" s="143"/>
      <c r="CG228" s="143"/>
      <c r="CH228" s="143"/>
      <c r="CI228" s="143"/>
      <c r="CJ228" s="143"/>
      <c r="CK228" s="143"/>
      <c r="CL228" s="143"/>
      <c r="CM228" s="90"/>
      <c r="CN228" s="90"/>
      <c r="CO228" s="90"/>
      <c r="CP228" s="90"/>
      <c r="CQ228" s="90"/>
      <c r="CR228" s="90"/>
      <c r="CS228" s="90"/>
      <c r="CT228" s="90"/>
      <c r="CU228" s="90"/>
      <c r="CV228" s="90"/>
      <c r="CW228" s="90"/>
      <c r="CX228" s="90"/>
      <c r="CY228" s="90"/>
      <c r="CZ228" s="90"/>
      <c r="DA228" s="90"/>
      <c r="DB228" s="90"/>
      <c r="DC228" s="90"/>
      <c r="DD228" s="90"/>
      <c r="DE228" s="90"/>
      <c r="DF228" s="90"/>
      <c r="DG228" s="90"/>
      <c r="DH228" s="90"/>
      <c r="DI228" s="90"/>
      <c r="DJ228" s="90"/>
      <c r="DK228" s="90"/>
      <c r="DL228" s="90"/>
      <c r="DM228" s="90"/>
      <c r="DN228" s="90"/>
      <c r="DO228" s="90"/>
      <c r="DP228" s="90"/>
      <c r="DQ228" s="90"/>
      <c r="DR228" s="90"/>
      <c r="DS228" s="90"/>
      <c r="DT228" s="90"/>
      <c r="DU228" s="90"/>
      <c r="DV228" s="90"/>
      <c r="DW228" s="90"/>
      <c r="DX228" s="90"/>
      <c r="DY228" s="90"/>
      <c r="DZ228" s="90"/>
      <c r="EA228" s="90"/>
      <c r="EB228" s="90"/>
      <c r="EC228" s="90"/>
      <c r="ED228" s="90"/>
      <c r="EE228" s="90"/>
      <c r="EF228" s="90"/>
      <c r="EG228" s="90"/>
      <c r="EH228" s="90"/>
      <c r="EI228" s="90"/>
      <c r="EJ228" s="90"/>
      <c r="EK228" s="90"/>
      <c r="EL228" s="90"/>
      <c r="EM228" s="90"/>
    </row>
    <row r="229" spans="1:143" ht="13.2" x14ac:dyDescent="0.25">
      <c r="A229" s="90" t="s">
        <v>48</v>
      </c>
      <c r="B229" s="90" t="s">
        <v>86</v>
      </c>
      <c r="C229" s="90">
        <v>5</v>
      </c>
      <c r="D229" s="90">
        <v>1</v>
      </c>
      <c r="E229" s="90"/>
      <c r="F229" s="90">
        <f>F224</f>
        <v>8</v>
      </c>
      <c r="G229" s="90" t="s">
        <v>87</v>
      </c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>
        <f t="shared" si="9"/>
        <v>0</v>
      </c>
      <c r="X229" s="90" t="str">
        <f t="shared" si="10"/>
        <v>8VN</v>
      </c>
      <c r="Y229" s="90"/>
      <c r="Z229" s="90"/>
      <c r="AA229" s="93"/>
      <c r="AB229" s="91"/>
      <c r="AC229" s="91"/>
      <c r="AD229" s="91"/>
      <c r="AE229" s="201" t="s">
        <v>130</v>
      </c>
      <c r="AF229" s="201"/>
      <c r="AG229" s="201"/>
      <c r="AH229" s="201"/>
      <c r="AI229" s="201"/>
      <c r="AJ229" s="201"/>
      <c r="AK229" s="201"/>
      <c r="AL229" s="201"/>
      <c r="AM229" s="201"/>
      <c r="AN229" s="117"/>
      <c r="AO229" s="117" t="s">
        <v>131</v>
      </c>
      <c r="AP229" s="118"/>
      <c r="AQ229" s="118"/>
      <c r="AR229" s="118"/>
      <c r="AS229" s="118"/>
      <c r="AT229" s="119"/>
      <c r="AU229" s="104"/>
      <c r="AV229" s="104"/>
      <c r="AW229" s="104"/>
      <c r="AX229" s="104"/>
      <c r="AY229" s="104"/>
      <c r="AZ229" s="104"/>
      <c r="BA229" s="104"/>
      <c r="BB229" s="202">
        <v>16.45</v>
      </c>
      <c r="BC229" s="202"/>
      <c r="BD229" s="202"/>
      <c r="BE229" s="202"/>
      <c r="BF229" s="202"/>
      <c r="BG229" s="202"/>
      <c r="BH229" s="203">
        <v>0</v>
      </c>
      <c r="BI229" s="203"/>
      <c r="BJ229" s="203"/>
      <c r="BK229" s="203"/>
      <c r="BL229" s="203"/>
      <c r="BM229" s="203"/>
      <c r="BN229" s="204">
        <f t="shared" si="11"/>
        <v>0</v>
      </c>
      <c r="BO229" s="204"/>
      <c r="BP229" s="204"/>
      <c r="BQ229" s="204"/>
      <c r="BR229" s="204"/>
      <c r="BS229" s="204"/>
      <c r="BT229" s="100"/>
      <c r="BU229" s="91"/>
      <c r="BV229" s="91"/>
      <c r="BW229" s="91"/>
      <c r="BX229" s="143"/>
      <c r="BY229" s="143"/>
      <c r="BZ229" s="143"/>
      <c r="CA229" s="143"/>
      <c r="CB229" s="143"/>
      <c r="CC229" s="143"/>
      <c r="CD229" s="143"/>
      <c r="CE229" s="143"/>
      <c r="CF229" s="143"/>
      <c r="CG229" s="143"/>
      <c r="CH229" s="143"/>
      <c r="CI229" s="143"/>
      <c r="CJ229" s="143"/>
      <c r="CK229" s="143"/>
      <c r="CL229" s="143"/>
      <c r="CM229" s="90"/>
      <c r="CN229" s="90"/>
      <c r="CO229" s="90"/>
      <c r="CP229" s="90"/>
      <c r="CQ229" s="90"/>
      <c r="CR229" s="90"/>
      <c r="CS229" s="90"/>
      <c r="CT229" s="90"/>
      <c r="CU229" s="90"/>
      <c r="CV229" s="90"/>
      <c r="CW229" s="90"/>
      <c r="CX229" s="90"/>
      <c r="CY229" s="90"/>
      <c r="CZ229" s="90"/>
      <c r="DA229" s="90"/>
      <c r="DB229" s="90"/>
      <c r="DC229" s="90"/>
      <c r="DD229" s="90"/>
      <c r="DE229" s="90"/>
      <c r="DF229" s="90"/>
      <c r="DG229" s="90"/>
      <c r="DH229" s="90"/>
      <c r="DI229" s="90"/>
      <c r="DJ229" s="90"/>
      <c r="DK229" s="90"/>
      <c r="DL229" s="90"/>
      <c r="DM229" s="90"/>
      <c r="DN229" s="90"/>
      <c r="DO229" s="90"/>
      <c r="DP229" s="90"/>
      <c r="DQ229" s="90"/>
      <c r="DR229" s="90"/>
      <c r="DS229" s="90"/>
      <c r="DT229" s="90"/>
      <c r="DU229" s="90"/>
      <c r="DV229" s="90"/>
      <c r="DW229" s="90"/>
      <c r="DX229" s="90"/>
      <c r="DY229" s="90"/>
      <c r="DZ229" s="90"/>
      <c r="EA229" s="90"/>
      <c r="EB229" s="90"/>
      <c r="EC229" s="90"/>
      <c r="ED229" s="90"/>
      <c r="EE229" s="90"/>
      <c r="EF229" s="90"/>
      <c r="EG229" s="90"/>
      <c r="EH229" s="90"/>
      <c r="EI229" s="90"/>
      <c r="EJ229" s="90"/>
      <c r="EK229" s="90"/>
      <c r="EL229" s="90"/>
      <c r="EM229" s="90"/>
    </row>
    <row r="230" spans="1:143" ht="13.2" x14ac:dyDescent="0.25">
      <c r="A230" s="90" t="s">
        <v>48</v>
      </c>
      <c r="B230" s="90" t="s">
        <v>86</v>
      </c>
      <c r="C230" s="90">
        <v>5</v>
      </c>
      <c r="D230" s="90">
        <v>1</v>
      </c>
      <c r="E230" s="90"/>
      <c r="F230" s="90">
        <f>F227</f>
        <v>8</v>
      </c>
      <c r="G230" s="90" t="s">
        <v>87</v>
      </c>
      <c r="H230" s="90"/>
      <c r="I230" s="90">
        <v>1</v>
      </c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>
        <f t="shared" si="9"/>
        <v>0</v>
      </c>
      <c r="X230" s="90" t="str">
        <f t="shared" si="10"/>
        <v>8VN</v>
      </c>
      <c r="Y230" s="90"/>
      <c r="Z230" s="90"/>
      <c r="AA230" s="93"/>
      <c r="AB230" s="91"/>
      <c r="AC230" s="91"/>
      <c r="AD230" s="91"/>
      <c r="AE230" s="199" t="s">
        <v>132</v>
      </c>
      <c r="AF230" s="199"/>
      <c r="AG230" s="199"/>
      <c r="AH230" s="199"/>
      <c r="AI230" s="199"/>
      <c r="AJ230" s="199"/>
      <c r="AK230" s="199"/>
      <c r="AL230" s="199"/>
      <c r="AM230" s="199"/>
      <c r="AN230" s="112"/>
      <c r="AO230" s="112" t="s">
        <v>133</v>
      </c>
      <c r="AP230" s="113"/>
      <c r="AQ230" s="113"/>
      <c r="AR230" s="113"/>
      <c r="AS230" s="113"/>
      <c r="AT230" s="112"/>
      <c r="AU230" s="114"/>
      <c r="AV230" s="114"/>
      <c r="AW230" s="114"/>
      <c r="AX230" s="114"/>
      <c r="AY230" s="114"/>
      <c r="AZ230" s="114"/>
      <c r="BA230" s="114"/>
      <c r="BB230" s="200">
        <v>16.45</v>
      </c>
      <c r="BC230" s="200"/>
      <c r="BD230" s="200"/>
      <c r="BE230" s="200"/>
      <c r="BF230" s="200"/>
      <c r="BG230" s="200"/>
      <c r="BH230" s="194">
        <v>0</v>
      </c>
      <c r="BI230" s="194"/>
      <c r="BJ230" s="194"/>
      <c r="BK230" s="194"/>
      <c r="BL230" s="194"/>
      <c r="BM230" s="194"/>
      <c r="BN230" s="187">
        <f t="shared" si="11"/>
        <v>0</v>
      </c>
      <c r="BO230" s="187"/>
      <c r="BP230" s="187"/>
      <c r="BQ230" s="187"/>
      <c r="BR230" s="187"/>
      <c r="BS230" s="187"/>
      <c r="BT230" s="100"/>
      <c r="BU230" s="91"/>
      <c r="BV230" s="91"/>
      <c r="BW230" s="91"/>
      <c r="BX230" s="143"/>
      <c r="BY230" s="143"/>
      <c r="BZ230" s="143"/>
      <c r="CA230" s="143"/>
      <c r="CB230" s="143"/>
      <c r="CC230" s="143"/>
      <c r="CD230" s="143"/>
      <c r="CE230" s="143"/>
      <c r="CF230" s="143"/>
      <c r="CG230" s="143"/>
      <c r="CH230" s="143"/>
      <c r="CI230" s="143"/>
      <c r="CJ230" s="143"/>
      <c r="CK230" s="143"/>
      <c r="CL230" s="143"/>
      <c r="CM230" s="90"/>
      <c r="CN230" s="90"/>
      <c r="CO230" s="90"/>
      <c r="CP230" s="90"/>
      <c r="CQ230" s="90"/>
      <c r="CR230" s="90"/>
      <c r="CS230" s="90"/>
      <c r="CT230" s="90"/>
      <c r="CU230" s="90"/>
      <c r="CV230" s="90"/>
      <c r="CW230" s="90"/>
      <c r="CX230" s="90"/>
      <c r="CY230" s="90"/>
      <c r="CZ230" s="90"/>
      <c r="DA230" s="90"/>
      <c r="DB230" s="90"/>
      <c r="DC230" s="90"/>
      <c r="DD230" s="90"/>
      <c r="DE230" s="90"/>
      <c r="DF230" s="90"/>
      <c r="DG230" s="90"/>
      <c r="DH230" s="90"/>
      <c r="DI230" s="90"/>
      <c r="DJ230" s="90"/>
      <c r="DK230" s="90"/>
      <c r="DL230" s="90"/>
      <c r="DM230" s="90"/>
      <c r="DN230" s="90"/>
      <c r="DO230" s="90"/>
      <c r="DP230" s="90"/>
      <c r="DQ230" s="90"/>
      <c r="DR230" s="90"/>
      <c r="DS230" s="90"/>
      <c r="DT230" s="90"/>
      <c r="DU230" s="90"/>
      <c r="DV230" s="90"/>
      <c r="DW230" s="90"/>
      <c r="DX230" s="90"/>
      <c r="DY230" s="90"/>
      <c r="DZ230" s="90"/>
      <c r="EA230" s="90"/>
      <c r="EB230" s="90"/>
      <c r="EC230" s="90"/>
      <c r="ED230" s="90"/>
      <c r="EE230" s="90"/>
      <c r="EF230" s="90"/>
      <c r="EG230" s="90"/>
      <c r="EH230" s="90"/>
      <c r="EI230" s="90"/>
      <c r="EJ230" s="90"/>
      <c r="EK230" s="90"/>
      <c r="EL230" s="90"/>
      <c r="EM230" s="90"/>
    </row>
    <row r="231" spans="1:143" ht="13.2" x14ac:dyDescent="0.25">
      <c r="A231" s="90" t="s">
        <v>48</v>
      </c>
      <c r="B231" s="90" t="s">
        <v>86</v>
      </c>
      <c r="C231" s="90">
        <v>5</v>
      </c>
      <c r="D231" s="90">
        <v>1</v>
      </c>
      <c r="E231" s="90"/>
      <c r="F231" s="90">
        <f t="shared" ref="F231:F266" si="12">F230</f>
        <v>8</v>
      </c>
      <c r="G231" s="90" t="s">
        <v>87</v>
      </c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>
        <f t="shared" si="9"/>
        <v>0</v>
      </c>
      <c r="X231" s="90" t="str">
        <f t="shared" si="10"/>
        <v>8VN</v>
      </c>
      <c r="Y231" s="90"/>
      <c r="Z231" s="90"/>
      <c r="AA231" s="93"/>
      <c r="AB231" s="91"/>
      <c r="AC231" s="91"/>
      <c r="AD231" s="91"/>
      <c r="AE231" s="201" t="s">
        <v>134</v>
      </c>
      <c r="AF231" s="201"/>
      <c r="AG231" s="201"/>
      <c r="AH231" s="201"/>
      <c r="AI231" s="201"/>
      <c r="AJ231" s="201"/>
      <c r="AK231" s="201"/>
      <c r="AL231" s="201"/>
      <c r="AM231" s="201"/>
      <c r="AN231" s="117"/>
      <c r="AO231" s="117" t="s">
        <v>135</v>
      </c>
      <c r="AP231" s="118"/>
      <c r="AQ231" s="118"/>
      <c r="AR231" s="118"/>
      <c r="AS231" s="118"/>
      <c r="AT231" s="119"/>
      <c r="AU231" s="104"/>
      <c r="AV231" s="104"/>
      <c r="AW231" s="104"/>
      <c r="AX231" s="104"/>
      <c r="AY231" s="104"/>
      <c r="AZ231" s="104"/>
      <c r="BA231" s="104"/>
      <c r="BB231" s="202">
        <v>16.45</v>
      </c>
      <c r="BC231" s="202"/>
      <c r="BD231" s="202"/>
      <c r="BE231" s="202"/>
      <c r="BF231" s="202"/>
      <c r="BG231" s="202"/>
      <c r="BH231" s="203">
        <v>0</v>
      </c>
      <c r="BI231" s="203"/>
      <c r="BJ231" s="203"/>
      <c r="BK231" s="203"/>
      <c r="BL231" s="203"/>
      <c r="BM231" s="203"/>
      <c r="BN231" s="204">
        <f t="shared" si="11"/>
        <v>0</v>
      </c>
      <c r="BO231" s="204"/>
      <c r="BP231" s="204"/>
      <c r="BQ231" s="204"/>
      <c r="BR231" s="204"/>
      <c r="BS231" s="204"/>
      <c r="BT231" s="100"/>
      <c r="BU231" s="91"/>
      <c r="BV231" s="91"/>
      <c r="BW231" s="91"/>
      <c r="BX231" s="143"/>
      <c r="BY231" s="143"/>
      <c r="BZ231" s="143"/>
      <c r="CA231" s="143"/>
      <c r="CB231" s="143"/>
      <c r="CC231" s="143"/>
      <c r="CD231" s="143"/>
      <c r="CE231" s="143"/>
      <c r="CF231" s="143"/>
      <c r="CG231" s="143"/>
      <c r="CH231" s="143"/>
      <c r="CI231" s="143"/>
      <c r="CJ231" s="143"/>
      <c r="CK231" s="143"/>
      <c r="CL231" s="143"/>
      <c r="CM231" s="90"/>
      <c r="CN231" s="90"/>
      <c r="CO231" s="90"/>
      <c r="CP231" s="90"/>
      <c r="CQ231" s="90"/>
      <c r="CR231" s="90"/>
      <c r="CS231" s="90"/>
      <c r="CT231" s="90"/>
      <c r="CU231" s="90"/>
      <c r="CV231" s="90"/>
      <c r="CW231" s="90"/>
      <c r="CX231" s="90"/>
      <c r="CY231" s="90"/>
      <c r="CZ231" s="90"/>
      <c r="DA231" s="90"/>
      <c r="DB231" s="90"/>
      <c r="DC231" s="90"/>
      <c r="DD231" s="90"/>
      <c r="DE231" s="90"/>
      <c r="DF231" s="90"/>
      <c r="DG231" s="90"/>
      <c r="DH231" s="90"/>
      <c r="DI231" s="90"/>
      <c r="DJ231" s="90"/>
      <c r="DK231" s="90"/>
      <c r="DL231" s="90"/>
      <c r="DM231" s="90"/>
      <c r="DN231" s="90"/>
      <c r="DO231" s="90"/>
      <c r="DP231" s="90"/>
      <c r="DQ231" s="90"/>
      <c r="DR231" s="90"/>
      <c r="DS231" s="90"/>
      <c r="DT231" s="90"/>
      <c r="DU231" s="90"/>
      <c r="DV231" s="90"/>
      <c r="DW231" s="90"/>
      <c r="DX231" s="90"/>
      <c r="DY231" s="90"/>
      <c r="DZ231" s="90"/>
      <c r="EA231" s="90"/>
      <c r="EB231" s="90"/>
      <c r="EC231" s="90"/>
      <c r="ED231" s="90"/>
      <c r="EE231" s="90"/>
      <c r="EF231" s="90"/>
      <c r="EG231" s="90"/>
      <c r="EH231" s="90"/>
      <c r="EI231" s="90"/>
      <c r="EJ231" s="90"/>
      <c r="EK231" s="90"/>
      <c r="EL231" s="90"/>
      <c r="EM231" s="90"/>
    </row>
    <row r="232" spans="1:143" ht="13.2" x14ac:dyDescent="0.25">
      <c r="A232" s="90" t="s">
        <v>48</v>
      </c>
      <c r="B232" s="90" t="s">
        <v>86</v>
      </c>
      <c r="C232" s="90">
        <v>5</v>
      </c>
      <c r="D232" s="90">
        <v>1</v>
      </c>
      <c r="E232" s="90"/>
      <c r="F232" s="90">
        <f>F229</f>
        <v>8</v>
      </c>
      <c r="G232" s="90" t="s">
        <v>87</v>
      </c>
      <c r="H232" s="90"/>
      <c r="I232" s="90">
        <v>1</v>
      </c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>
        <f t="shared" si="9"/>
        <v>0</v>
      </c>
      <c r="X232" s="90" t="str">
        <f t="shared" si="10"/>
        <v>8VN</v>
      </c>
      <c r="Y232" s="90"/>
      <c r="Z232" s="90"/>
      <c r="AA232" s="93"/>
      <c r="AB232" s="91"/>
      <c r="AC232" s="91"/>
      <c r="AD232" s="91"/>
      <c r="AE232" s="199" t="s">
        <v>136</v>
      </c>
      <c r="AF232" s="199"/>
      <c r="AG232" s="199"/>
      <c r="AH232" s="199"/>
      <c r="AI232" s="199"/>
      <c r="AJ232" s="199"/>
      <c r="AK232" s="199"/>
      <c r="AL232" s="199"/>
      <c r="AM232" s="199"/>
      <c r="AN232" s="112"/>
      <c r="AO232" s="112" t="s">
        <v>137</v>
      </c>
      <c r="AP232" s="113"/>
      <c r="AQ232" s="113"/>
      <c r="AR232" s="113"/>
      <c r="AS232" s="113"/>
      <c r="AT232" s="112"/>
      <c r="AU232" s="114"/>
      <c r="AV232" s="114"/>
      <c r="AW232" s="114"/>
      <c r="AX232" s="114"/>
      <c r="AY232" s="114"/>
      <c r="AZ232" s="114"/>
      <c r="BA232" s="114"/>
      <c r="BB232" s="200">
        <v>5.55</v>
      </c>
      <c r="BC232" s="200"/>
      <c r="BD232" s="200"/>
      <c r="BE232" s="200"/>
      <c r="BF232" s="200"/>
      <c r="BG232" s="200"/>
      <c r="BH232" s="194">
        <v>0</v>
      </c>
      <c r="BI232" s="194"/>
      <c r="BJ232" s="194"/>
      <c r="BK232" s="194"/>
      <c r="BL232" s="194"/>
      <c r="BM232" s="194"/>
      <c r="BN232" s="187">
        <f t="shared" si="11"/>
        <v>0</v>
      </c>
      <c r="BO232" s="187"/>
      <c r="BP232" s="187"/>
      <c r="BQ232" s="187"/>
      <c r="BR232" s="187"/>
      <c r="BS232" s="187"/>
      <c r="BT232" s="100"/>
      <c r="BU232" s="91"/>
      <c r="BV232" s="91"/>
      <c r="BW232" s="91"/>
      <c r="BX232" s="143"/>
      <c r="BY232" s="143"/>
      <c r="BZ232" s="143"/>
      <c r="CA232" s="143"/>
      <c r="CB232" s="143"/>
      <c r="CC232" s="143"/>
      <c r="CD232" s="143"/>
      <c r="CE232" s="143"/>
      <c r="CF232" s="143"/>
      <c r="CG232" s="143"/>
      <c r="CH232" s="143"/>
      <c r="CI232" s="143"/>
      <c r="CJ232" s="143"/>
      <c r="CK232" s="143"/>
      <c r="CL232" s="143"/>
      <c r="CM232" s="90"/>
      <c r="CN232" s="90"/>
      <c r="CO232" s="90"/>
      <c r="CP232" s="90"/>
      <c r="CQ232" s="90"/>
      <c r="CR232" s="90"/>
      <c r="CS232" s="90"/>
      <c r="CT232" s="90"/>
      <c r="CU232" s="90"/>
      <c r="CV232" s="90"/>
      <c r="CW232" s="90"/>
      <c r="CX232" s="90"/>
      <c r="CY232" s="90"/>
      <c r="CZ232" s="90"/>
      <c r="DA232" s="90"/>
      <c r="DB232" s="90"/>
      <c r="DC232" s="90"/>
      <c r="DD232" s="90"/>
      <c r="DE232" s="90"/>
      <c r="DF232" s="90"/>
      <c r="DG232" s="90"/>
      <c r="DH232" s="90"/>
      <c r="DI232" s="90"/>
      <c r="DJ232" s="90"/>
      <c r="DK232" s="90"/>
      <c r="DL232" s="90"/>
      <c r="DM232" s="90"/>
      <c r="DN232" s="90"/>
      <c r="DO232" s="90"/>
      <c r="DP232" s="90"/>
      <c r="DQ232" s="90"/>
      <c r="DR232" s="90"/>
      <c r="DS232" s="90"/>
      <c r="DT232" s="90"/>
      <c r="DU232" s="90"/>
      <c r="DV232" s="90"/>
      <c r="DW232" s="90"/>
      <c r="DX232" s="90"/>
      <c r="DY232" s="90"/>
      <c r="DZ232" s="90"/>
      <c r="EA232" s="90"/>
      <c r="EB232" s="90"/>
      <c r="EC232" s="90"/>
      <c r="ED232" s="90"/>
      <c r="EE232" s="90"/>
      <c r="EF232" s="90"/>
      <c r="EG232" s="90"/>
      <c r="EH232" s="90"/>
      <c r="EI232" s="90"/>
      <c r="EJ232" s="90"/>
      <c r="EK232" s="90"/>
      <c r="EL232" s="90"/>
      <c r="EM232" s="90"/>
    </row>
    <row r="233" spans="1:143" ht="13.2" x14ac:dyDescent="0.25">
      <c r="A233" s="90" t="s">
        <v>47</v>
      </c>
      <c r="B233" s="90" t="s">
        <v>86</v>
      </c>
      <c r="C233" s="90">
        <v>1</v>
      </c>
      <c r="D233" s="90">
        <v>0.2</v>
      </c>
      <c r="E233" s="90"/>
      <c r="F233" s="90">
        <f t="shared" si="12"/>
        <v>8</v>
      </c>
      <c r="G233" s="90" t="s">
        <v>87</v>
      </c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>
        <f t="shared" si="9"/>
        <v>0</v>
      </c>
      <c r="X233" s="90" t="str">
        <f t="shared" si="10"/>
        <v>8GN</v>
      </c>
      <c r="Y233" s="90"/>
      <c r="Z233" s="90"/>
      <c r="AA233" s="93"/>
      <c r="AB233" s="91"/>
      <c r="AC233" s="91"/>
      <c r="AD233" s="91"/>
      <c r="AE233" s="201" t="s">
        <v>138</v>
      </c>
      <c r="AF233" s="201"/>
      <c r="AG233" s="201"/>
      <c r="AH233" s="201"/>
      <c r="AI233" s="201"/>
      <c r="AJ233" s="201"/>
      <c r="AK233" s="201"/>
      <c r="AL233" s="201"/>
      <c r="AM233" s="201"/>
      <c r="AN233" s="117"/>
      <c r="AO233" s="117" t="s">
        <v>139</v>
      </c>
      <c r="AP233" s="118"/>
      <c r="AQ233" s="118"/>
      <c r="AR233" s="118"/>
      <c r="AS233" s="118"/>
      <c r="AT233" s="119"/>
      <c r="AU233" s="104"/>
      <c r="AV233" s="104"/>
      <c r="AW233" s="104"/>
      <c r="AX233" s="104"/>
      <c r="AY233" s="104"/>
      <c r="AZ233" s="104"/>
      <c r="BA233" s="104"/>
      <c r="BB233" s="202">
        <v>5.55</v>
      </c>
      <c r="BC233" s="202"/>
      <c r="BD233" s="202"/>
      <c r="BE233" s="202"/>
      <c r="BF233" s="202"/>
      <c r="BG233" s="202"/>
      <c r="BH233" s="203">
        <v>0</v>
      </c>
      <c r="BI233" s="203"/>
      <c r="BJ233" s="203"/>
      <c r="BK233" s="203"/>
      <c r="BL233" s="203"/>
      <c r="BM233" s="203"/>
      <c r="BN233" s="204">
        <f t="shared" si="11"/>
        <v>0</v>
      </c>
      <c r="BO233" s="204"/>
      <c r="BP233" s="204"/>
      <c r="BQ233" s="204"/>
      <c r="BR233" s="204"/>
      <c r="BS233" s="204"/>
      <c r="BT233" s="100"/>
      <c r="BU233" s="91"/>
      <c r="BV233" s="91"/>
      <c r="BW233" s="91"/>
      <c r="BX233" s="143"/>
      <c r="BY233" s="143"/>
      <c r="BZ233" s="143"/>
      <c r="CA233" s="143"/>
      <c r="CB233" s="143"/>
      <c r="CC233" s="143"/>
      <c r="CD233" s="143"/>
      <c r="CE233" s="143"/>
      <c r="CF233" s="143"/>
      <c r="CG233" s="143"/>
      <c r="CH233" s="143"/>
      <c r="CI233" s="143"/>
      <c r="CJ233" s="143"/>
      <c r="CK233" s="143"/>
      <c r="CL233" s="143"/>
      <c r="CM233" s="90"/>
      <c r="CN233" s="90"/>
      <c r="CO233" s="90"/>
      <c r="CP233" s="90"/>
      <c r="CQ233" s="90"/>
      <c r="CR233" s="90"/>
      <c r="CS233" s="90"/>
      <c r="CT233" s="90"/>
      <c r="CU233" s="90"/>
      <c r="CV233" s="90"/>
      <c r="CW233" s="90"/>
      <c r="CX233" s="90"/>
      <c r="CY233" s="90"/>
      <c r="CZ233" s="90"/>
      <c r="DA233" s="90"/>
      <c r="DB233" s="90"/>
      <c r="DC233" s="90"/>
      <c r="DD233" s="90"/>
      <c r="DE233" s="90"/>
      <c r="DF233" s="90"/>
      <c r="DG233" s="90"/>
      <c r="DH233" s="90"/>
      <c r="DI233" s="90"/>
      <c r="DJ233" s="90"/>
      <c r="DK233" s="90"/>
      <c r="DL233" s="90"/>
      <c r="DM233" s="90"/>
      <c r="DN233" s="90"/>
      <c r="DO233" s="90"/>
      <c r="DP233" s="90"/>
      <c r="DQ233" s="90"/>
      <c r="DR233" s="90"/>
      <c r="DS233" s="90"/>
      <c r="DT233" s="90"/>
      <c r="DU233" s="90"/>
      <c r="DV233" s="90"/>
      <c r="DW233" s="90"/>
      <c r="DX233" s="90"/>
      <c r="DY233" s="90"/>
      <c r="DZ233" s="90"/>
      <c r="EA233" s="90"/>
      <c r="EB233" s="90"/>
      <c r="EC233" s="90"/>
      <c r="ED233" s="90"/>
      <c r="EE233" s="90"/>
      <c r="EF233" s="90"/>
      <c r="EG233" s="90"/>
      <c r="EH233" s="90"/>
      <c r="EI233" s="90"/>
      <c r="EJ233" s="90"/>
      <c r="EK233" s="90"/>
      <c r="EL233" s="90"/>
      <c r="EM233" s="90"/>
    </row>
    <row r="234" spans="1:143" ht="13.2" x14ac:dyDescent="0.25">
      <c r="A234" s="90" t="s">
        <v>47</v>
      </c>
      <c r="B234" s="90" t="s">
        <v>86</v>
      </c>
      <c r="C234" s="90">
        <v>1</v>
      </c>
      <c r="D234" s="90">
        <v>0.2</v>
      </c>
      <c r="E234" s="90"/>
      <c r="F234" s="90">
        <f>F231</f>
        <v>8</v>
      </c>
      <c r="G234" s="90" t="s">
        <v>87</v>
      </c>
      <c r="H234" s="90"/>
      <c r="I234" s="90">
        <v>1</v>
      </c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>
        <f t="shared" si="9"/>
        <v>0</v>
      </c>
      <c r="X234" s="90" t="str">
        <f t="shared" si="10"/>
        <v>8GN</v>
      </c>
      <c r="Y234" s="90"/>
      <c r="Z234" s="90"/>
      <c r="AA234" s="93"/>
      <c r="AB234" s="91"/>
      <c r="AC234" s="91"/>
      <c r="AD234" s="91"/>
      <c r="AE234" s="199" t="s">
        <v>140</v>
      </c>
      <c r="AF234" s="199"/>
      <c r="AG234" s="199"/>
      <c r="AH234" s="199"/>
      <c r="AI234" s="199"/>
      <c r="AJ234" s="199"/>
      <c r="AK234" s="199"/>
      <c r="AL234" s="199"/>
      <c r="AM234" s="199"/>
      <c r="AN234" s="112"/>
      <c r="AO234" s="112" t="s">
        <v>141</v>
      </c>
      <c r="AP234" s="113"/>
      <c r="AQ234" s="113"/>
      <c r="AR234" s="113"/>
      <c r="AS234" s="113"/>
      <c r="AT234" s="112"/>
      <c r="AU234" s="114"/>
      <c r="AV234" s="114"/>
      <c r="AW234" s="114"/>
      <c r="AX234" s="114"/>
      <c r="AY234" s="114"/>
      <c r="AZ234" s="114"/>
      <c r="BA234" s="114"/>
      <c r="BB234" s="200">
        <v>5.55</v>
      </c>
      <c r="BC234" s="200"/>
      <c r="BD234" s="200"/>
      <c r="BE234" s="200"/>
      <c r="BF234" s="200"/>
      <c r="BG234" s="200"/>
      <c r="BH234" s="194">
        <v>0</v>
      </c>
      <c r="BI234" s="194"/>
      <c r="BJ234" s="194"/>
      <c r="BK234" s="194"/>
      <c r="BL234" s="194"/>
      <c r="BM234" s="194"/>
      <c r="BN234" s="187">
        <f t="shared" si="11"/>
        <v>0</v>
      </c>
      <c r="BO234" s="187"/>
      <c r="BP234" s="187"/>
      <c r="BQ234" s="187"/>
      <c r="BR234" s="187"/>
      <c r="BS234" s="187"/>
      <c r="BT234" s="100"/>
      <c r="BU234" s="91"/>
      <c r="BV234" s="91"/>
      <c r="BW234" s="91"/>
      <c r="BX234" s="143"/>
      <c r="BY234" s="143"/>
      <c r="BZ234" s="143"/>
      <c r="CA234" s="143"/>
      <c r="CB234" s="143"/>
      <c r="CC234" s="143"/>
      <c r="CD234" s="143"/>
      <c r="CE234" s="143"/>
      <c r="CF234" s="143"/>
      <c r="CG234" s="143"/>
      <c r="CH234" s="143"/>
      <c r="CI234" s="143"/>
      <c r="CJ234" s="143"/>
      <c r="CK234" s="143"/>
      <c r="CL234" s="143"/>
      <c r="CM234" s="90"/>
      <c r="CN234" s="90"/>
      <c r="CO234" s="90"/>
      <c r="CP234" s="90"/>
      <c r="CQ234" s="90"/>
      <c r="CR234" s="90"/>
      <c r="CS234" s="90"/>
      <c r="CT234" s="90"/>
      <c r="CU234" s="90"/>
      <c r="CV234" s="90"/>
      <c r="CW234" s="90"/>
      <c r="CX234" s="90"/>
      <c r="CY234" s="90"/>
      <c r="CZ234" s="90"/>
      <c r="DA234" s="90"/>
      <c r="DB234" s="90"/>
      <c r="DC234" s="90"/>
      <c r="DD234" s="90"/>
      <c r="DE234" s="90"/>
      <c r="DF234" s="90"/>
      <c r="DG234" s="90"/>
      <c r="DH234" s="90"/>
      <c r="DI234" s="90"/>
      <c r="DJ234" s="90"/>
      <c r="DK234" s="90"/>
      <c r="DL234" s="90"/>
      <c r="DM234" s="90"/>
      <c r="DN234" s="90"/>
      <c r="DO234" s="90"/>
      <c r="DP234" s="90"/>
      <c r="DQ234" s="90"/>
      <c r="DR234" s="90"/>
      <c r="DS234" s="90"/>
      <c r="DT234" s="90"/>
      <c r="DU234" s="90"/>
      <c r="DV234" s="90"/>
      <c r="DW234" s="90"/>
      <c r="DX234" s="90"/>
      <c r="DY234" s="90"/>
      <c r="DZ234" s="90"/>
      <c r="EA234" s="90"/>
      <c r="EB234" s="90"/>
      <c r="EC234" s="90"/>
      <c r="ED234" s="90"/>
      <c r="EE234" s="90"/>
      <c r="EF234" s="90"/>
      <c r="EG234" s="90"/>
      <c r="EH234" s="90"/>
      <c r="EI234" s="90"/>
      <c r="EJ234" s="90"/>
      <c r="EK234" s="90"/>
      <c r="EL234" s="90"/>
      <c r="EM234" s="90"/>
    </row>
    <row r="235" spans="1:143" ht="13.2" x14ac:dyDescent="0.25">
      <c r="A235" s="90" t="s">
        <v>47</v>
      </c>
      <c r="B235" s="90" t="s">
        <v>86</v>
      </c>
      <c r="C235" s="90">
        <v>1</v>
      </c>
      <c r="D235" s="90">
        <v>0.2</v>
      </c>
      <c r="E235" s="90"/>
      <c r="F235" s="90">
        <f t="shared" si="12"/>
        <v>8</v>
      </c>
      <c r="G235" s="90" t="s">
        <v>87</v>
      </c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>
        <f t="shared" si="9"/>
        <v>0</v>
      </c>
      <c r="X235" s="90" t="str">
        <f t="shared" si="10"/>
        <v>8GN</v>
      </c>
      <c r="Y235" s="90"/>
      <c r="Z235" s="90"/>
      <c r="AA235" s="93"/>
      <c r="AB235" s="91"/>
      <c r="AC235" s="91"/>
      <c r="AD235" s="91"/>
      <c r="AE235" s="201" t="s">
        <v>142</v>
      </c>
      <c r="AF235" s="201"/>
      <c r="AG235" s="201"/>
      <c r="AH235" s="201"/>
      <c r="AI235" s="201"/>
      <c r="AJ235" s="201"/>
      <c r="AK235" s="201"/>
      <c r="AL235" s="201"/>
      <c r="AM235" s="201"/>
      <c r="AN235" s="117"/>
      <c r="AO235" s="117" t="s">
        <v>143</v>
      </c>
      <c r="AP235" s="118"/>
      <c r="AQ235" s="118"/>
      <c r="AR235" s="118"/>
      <c r="AS235" s="118"/>
      <c r="AT235" s="119"/>
      <c r="AU235" s="104"/>
      <c r="AV235" s="104"/>
      <c r="AW235" s="104"/>
      <c r="AX235" s="104"/>
      <c r="AY235" s="104"/>
      <c r="AZ235" s="104"/>
      <c r="BA235" s="104"/>
      <c r="BB235" s="202">
        <v>5.55</v>
      </c>
      <c r="BC235" s="202"/>
      <c r="BD235" s="202"/>
      <c r="BE235" s="202"/>
      <c r="BF235" s="202"/>
      <c r="BG235" s="202"/>
      <c r="BH235" s="203">
        <v>0</v>
      </c>
      <c r="BI235" s="203"/>
      <c r="BJ235" s="203"/>
      <c r="BK235" s="203"/>
      <c r="BL235" s="203"/>
      <c r="BM235" s="203"/>
      <c r="BN235" s="204">
        <f t="shared" si="11"/>
        <v>0</v>
      </c>
      <c r="BO235" s="204"/>
      <c r="BP235" s="204"/>
      <c r="BQ235" s="204"/>
      <c r="BR235" s="204"/>
      <c r="BS235" s="204"/>
      <c r="BT235" s="100"/>
      <c r="BU235" s="91"/>
      <c r="BV235" s="91"/>
      <c r="BW235" s="91"/>
      <c r="BX235" s="143"/>
      <c r="BY235" s="143"/>
      <c r="BZ235" s="143"/>
      <c r="CA235" s="143"/>
      <c r="CB235" s="143"/>
      <c r="CC235" s="143"/>
      <c r="CD235" s="143"/>
      <c r="CE235" s="143"/>
      <c r="CF235" s="143"/>
      <c r="CG235" s="143"/>
      <c r="CH235" s="143"/>
      <c r="CI235" s="143"/>
      <c r="CJ235" s="143"/>
      <c r="CK235" s="143"/>
      <c r="CL235" s="143"/>
      <c r="CM235" s="90"/>
      <c r="CN235" s="90"/>
      <c r="CO235" s="90"/>
      <c r="CP235" s="90"/>
      <c r="CQ235" s="90"/>
      <c r="CR235" s="90"/>
      <c r="CS235" s="90"/>
      <c r="CT235" s="90"/>
      <c r="CU235" s="90"/>
      <c r="CV235" s="90"/>
      <c r="CW235" s="90"/>
      <c r="CX235" s="90"/>
      <c r="CY235" s="90"/>
      <c r="CZ235" s="90"/>
      <c r="DA235" s="90"/>
      <c r="DB235" s="90"/>
      <c r="DC235" s="90"/>
      <c r="DD235" s="90"/>
      <c r="DE235" s="90"/>
      <c r="DF235" s="90"/>
      <c r="DG235" s="90"/>
      <c r="DH235" s="90"/>
      <c r="DI235" s="90"/>
      <c r="DJ235" s="90"/>
      <c r="DK235" s="90"/>
      <c r="DL235" s="90"/>
      <c r="DM235" s="90"/>
      <c r="DN235" s="90"/>
      <c r="DO235" s="90"/>
      <c r="DP235" s="90"/>
      <c r="DQ235" s="90"/>
      <c r="DR235" s="90"/>
      <c r="DS235" s="90"/>
      <c r="DT235" s="90"/>
      <c r="DU235" s="90"/>
      <c r="DV235" s="90"/>
      <c r="DW235" s="90"/>
      <c r="DX235" s="90"/>
      <c r="DY235" s="90"/>
      <c r="DZ235" s="90"/>
      <c r="EA235" s="90"/>
      <c r="EB235" s="90"/>
      <c r="EC235" s="90"/>
      <c r="ED235" s="90"/>
      <c r="EE235" s="90"/>
      <c r="EF235" s="90"/>
      <c r="EG235" s="90"/>
      <c r="EH235" s="90"/>
      <c r="EI235" s="90"/>
      <c r="EJ235" s="90"/>
      <c r="EK235" s="90"/>
      <c r="EL235" s="90"/>
      <c r="EM235" s="90"/>
    </row>
    <row r="236" spans="1:143" ht="13.2" x14ac:dyDescent="0.25">
      <c r="A236" s="90" t="s">
        <v>47</v>
      </c>
      <c r="B236" s="90" t="s">
        <v>86</v>
      </c>
      <c r="C236" s="90">
        <v>1</v>
      </c>
      <c r="D236" s="90">
        <v>0.2</v>
      </c>
      <c r="E236" s="90"/>
      <c r="F236" s="90">
        <f>F233</f>
        <v>8</v>
      </c>
      <c r="G236" s="90" t="s">
        <v>87</v>
      </c>
      <c r="H236" s="90"/>
      <c r="I236" s="90">
        <v>1</v>
      </c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>
        <f t="shared" si="9"/>
        <v>0</v>
      </c>
      <c r="X236" s="90" t="str">
        <f t="shared" si="10"/>
        <v>8GN</v>
      </c>
      <c r="Y236" s="90"/>
      <c r="Z236" s="90"/>
      <c r="AA236" s="93"/>
      <c r="AB236" s="91"/>
      <c r="AC236" s="91"/>
      <c r="AD236" s="91"/>
      <c r="AE236" s="199" t="s">
        <v>144</v>
      </c>
      <c r="AF236" s="199"/>
      <c r="AG236" s="199"/>
      <c r="AH236" s="199"/>
      <c r="AI236" s="199"/>
      <c r="AJ236" s="199"/>
      <c r="AK236" s="199"/>
      <c r="AL236" s="199"/>
      <c r="AM236" s="199"/>
      <c r="AN236" s="112"/>
      <c r="AO236" s="112" t="s">
        <v>145</v>
      </c>
      <c r="AP236" s="113"/>
      <c r="AQ236" s="113"/>
      <c r="AR236" s="113"/>
      <c r="AS236" s="113"/>
      <c r="AT236" s="112"/>
      <c r="AU236" s="114"/>
      <c r="AV236" s="114"/>
      <c r="AW236" s="114"/>
      <c r="AX236" s="114"/>
      <c r="AY236" s="114"/>
      <c r="AZ236" s="114"/>
      <c r="BA236" s="114"/>
      <c r="BB236" s="200">
        <v>5.55</v>
      </c>
      <c r="BC236" s="200"/>
      <c r="BD236" s="200"/>
      <c r="BE236" s="200"/>
      <c r="BF236" s="200"/>
      <c r="BG236" s="200"/>
      <c r="BH236" s="194">
        <v>0</v>
      </c>
      <c r="BI236" s="194"/>
      <c r="BJ236" s="194"/>
      <c r="BK236" s="194"/>
      <c r="BL236" s="194"/>
      <c r="BM236" s="194"/>
      <c r="BN236" s="187">
        <f t="shared" si="11"/>
        <v>0</v>
      </c>
      <c r="BO236" s="187"/>
      <c r="BP236" s="187"/>
      <c r="BQ236" s="187"/>
      <c r="BR236" s="187"/>
      <c r="BS236" s="187"/>
      <c r="BT236" s="100"/>
      <c r="BU236" s="91"/>
      <c r="BV236" s="91"/>
      <c r="BW236" s="91"/>
      <c r="BX236" s="143"/>
      <c r="BY236" s="143"/>
      <c r="BZ236" s="143"/>
      <c r="CA236" s="143"/>
      <c r="CB236" s="143"/>
      <c r="CC236" s="143"/>
      <c r="CD236" s="143"/>
      <c r="CE236" s="143"/>
      <c r="CF236" s="143"/>
      <c r="CG236" s="143"/>
      <c r="CH236" s="143"/>
      <c r="CI236" s="143"/>
      <c r="CJ236" s="143"/>
      <c r="CK236" s="143"/>
      <c r="CL236" s="143"/>
      <c r="CM236" s="90"/>
      <c r="CN236" s="90"/>
      <c r="CO236" s="90"/>
      <c r="CP236" s="90"/>
      <c r="CQ236" s="90"/>
      <c r="CR236" s="90"/>
      <c r="CS236" s="90"/>
      <c r="CT236" s="90"/>
      <c r="CU236" s="90"/>
      <c r="CV236" s="90"/>
      <c r="CW236" s="90"/>
      <c r="CX236" s="90"/>
      <c r="CY236" s="90"/>
      <c r="CZ236" s="90"/>
      <c r="DA236" s="90"/>
      <c r="DB236" s="90"/>
      <c r="DC236" s="90"/>
      <c r="DD236" s="90"/>
      <c r="DE236" s="90"/>
      <c r="DF236" s="90"/>
      <c r="DG236" s="90"/>
      <c r="DH236" s="90"/>
      <c r="DI236" s="90"/>
      <c r="DJ236" s="90"/>
      <c r="DK236" s="90"/>
      <c r="DL236" s="90"/>
      <c r="DM236" s="90"/>
      <c r="DN236" s="90"/>
      <c r="DO236" s="90"/>
      <c r="DP236" s="90"/>
      <c r="DQ236" s="90"/>
      <c r="DR236" s="90"/>
      <c r="DS236" s="90"/>
      <c r="DT236" s="90"/>
      <c r="DU236" s="90"/>
      <c r="DV236" s="90"/>
      <c r="DW236" s="90"/>
      <c r="DX236" s="90"/>
      <c r="DY236" s="90"/>
      <c r="DZ236" s="90"/>
      <c r="EA236" s="90"/>
      <c r="EB236" s="90"/>
      <c r="EC236" s="90"/>
      <c r="ED236" s="90"/>
      <c r="EE236" s="90"/>
      <c r="EF236" s="90"/>
      <c r="EG236" s="90"/>
      <c r="EH236" s="90"/>
      <c r="EI236" s="90"/>
      <c r="EJ236" s="90"/>
      <c r="EK236" s="90"/>
      <c r="EL236" s="90"/>
      <c r="EM236" s="90"/>
    </row>
    <row r="237" spans="1:143" ht="13.2" x14ac:dyDescent="0.25">
      <c r="A237" s="90" t="s">
        <v>47</v>
      </c>
      <c r="B237" s="90" t="s">
        <v>86</v>
      </c>
      <c r="C237" s="90">
        <v>1</v>
      </c>
      <c r="D237" s="90">
        <v>0.33</v>
      </c>
      <c r="E237" s="90"/>
      <c r="F237" s="90">
        <f>F232</f>
        <v>8</v>
      </c>
      <c r="G237" s="90" t="s">
        <v>87</v>
      </c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>
        <f t="shared" si="9"/>
        <v>0</v>
      </c>
      <c r="X237" s="90" t="str">
        <f t="shared" si="10"/>
        <v>8GN</v>
      </c>
      <c r="Y237" s="90"/>
      <c r="Z237" s="90"/>
      <c r="AA237" s="93"/>
      <c r="AB237" s="91"/>
      <c r="AC237" s="91"/>
      <c r="AD237" s="91"/>
      <c r="AE237" s="201" t="s">
        <v>146</v>
      </c>
      <c r="AF237" s="201"/>
      <c r="AG237" s="201"/>
      <c r="AH237" s="201"/>
      <c r="AI237" s="201"/>
      <c r="AJ237" s="201"/>
      <c r="AK237" s="201"/>
      <c r="AL237" s="201"/>
      <c r="AM237" s="201"/>
      <c r="AN237" s="117"/>
      <c r="AO237" s="117" t="s">
        <v>147</v>
      </c>
      <c r="AP237" s="118"/>
      <c r="AQ237" s="118"/>
      <c r="AR237" s="118"/>
      <c r="AS237" s="118"/>
      <c r="AT237" s="119"/>
      <c r="AU237" s="104"/>
      <c r="AV237" s="104"/>
      <c r="AW237" s="104"/>
      <c r="AX237" s="104"/>
      <c r="AY237" s="104"/>
      <c r="AZ237" s="104"/>
      <c r="BA237" s="104"/>
      <c r="BB237" s="202">
        <v>5.55</v>
      </c>
      <c r="BC237" s="202"/>
      <c r="BD237" s="202"/>
      <c r="BE237" s="202"/>
      <c r="BF237" s="202"/>
      <c r="BG237" s="202"/>
      <c r="BH237" s="203">
        <v>0</v>
      </c>
      <c r="BI237" s="203"/>
      <c r="BJ237" s="203"/>
      <c r="BK237" s="203"/>
      <c r="BL237" s="203"/>
      <c r="BM237" s="203"/>
      <c r="BN237" s="204">
        <f t="shared" si="11"/>
        <v>0</v>
      </c>
      <c r="BO237" s="204"/>
      <c r="BP237" s="204"/>
      <c r="BQ237" s="204"/>
      <c r="BR237" s="204"/>
      <c r="BS237" s="204"/>
      <c r="BT237" s="100"/>
      <c r="BU237" s="91"/>
      <c r="BV237" s="91"/>
      <c r="BW237" s="91"/>
      <c r="BX237" s="143"/>
      <c r="BY237" s="143"/>
      <c r="BZ237" s="143"/>
      <c r="CA237" s="143"/>
      <c r="CB237" s="143"/>
      <c r="CC237" s="143"/>
      <c r="CD237" s="143"/>
      <c r="CE237" s="143"/>
      <c r="CF237" s="143"/>
      <c r="CG237" s="143"/>
      <c r="CH237" s="143"/>
      <c r="CI237" s="143"/>
      <c r="CJ237" s="143"/>
      <c r="CK237" s="143"/>
      <c r="CL237" s="143"/>
      <c r="CM237" s="90"/>
      <c r="CN237" s="90"/>
      <c r="CO237" s="90"/>
      <c r="CP237" s="90"/>
      <c r="CQ237" s="90"/>
      <c r="CR237" s="90"/>
      <c r="CS237" s="90"/>
      <c r="CT237" s="90"/>
      <c r="CU237" s="90"/>
      <c r="CV237" s="90"/>
      <c r="CW237" s="90"/>
      <c r="CX237" s="90"/>
      <c r="CY237" s="90"/>
      <c r="CZ237" s="90"/>
      <c r="DA237" s="90"/>
      <c r="DB237" s="90"/>
      <c r="DC237" s="90"/>
      <c r="DD237" s="90"/>
      <c r="DE237" s="90"/>
      <c r="DF237" s="90"/>
      <c r="DG237" s="90"/>
      <c r="DH237" s="90"/>
      <c r="DI237" s="90"/>
      <c r="DJ237" s="90"/>
      <c r="DK237" s="90"/>
      <c r="DL237" s="90"/>
      <c r="DM237" s="90"/>
      <c r="DN237" s="90"/>
      <c r="DO237" s="90"/>
      <c r="DP237" s="90"/>
      <c r="DQ237" s="90"/>
      <c r="DR237" s="90"/>
      <c r="DS237" s="90"/>
      <c r="DT237" s="90"/>
      <c r="DU237" s="90"/>
      <c r="DV237" s="90"/>
      <c r="DW237" s="90"/>
      <c r="DX237" s="90"/>
      <c r="DY237" s="90"/>
      <c r="DZ237" s="90"/>
      <c r="EA237" s="90"/>
      <c r="EB237" s="90"/>
      <c r="EC237" s="90"/>
      <c r="ED237" s="90"/>
      <c r="EE237" s="90"/>
      <c r="EF237" s="90"/>
      <c r="EG237" s="90"/>
      <c r="EH237" s="90"/>
      <c r="EI237" s="90"/>
      <c r="EJ237" s="90"/>
      <c r="EK237" s="90"/>
      <c r="EL237" s="90"/>
      <c r="EM237" s="90"/>
    </row>
    <row r="238" spans="1:143" ht="13.2" x14ac:dyDescent="0.25">
      <c r="A238" s="90" t="s">
        <v>47</v>
      </c>
      <c r="B238" s="90" t="s">
        <v>86</v>
      </c>
      <c r="C238" s="90">
        <v>1</v>
      </c>
      <c r="D238" s="90">
        <v>0.5</v>
      </c>
      <c r="E238" s="90"/>
      <c r="F238" s="90">
        <f>F236</f>
        <v>8</v>
      </c>
      <c r="G238" s="90" t="s">
        <v>87</v>
      </c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>
        <f t="shared" si="9"/>
        <v>0</v>
      </c>
      <c r="X238" s="90" t="str">
        <f t="shared" si="10"/>
        <v>8GN</v>
      </c>
      <c r="Y238" s="90"/>
      <c r="Z238" s="90"/>
      <c r="AA238" s="93"/>
      <c r="AB238" s="91"/>
      <c r="AC238" s="91"/>
      <c r="AD238" s="91"/>
      <c r="AE238" s="199" t="s">
        <v>148</v>
      </c>
      <c r="AF238" s="199"/>
      <c r="AG238" s="199"/>
      <c r="AH238" s="199"/>
      <c r="AI238" s="199"/>
      <c r="AJ238" s="199"/>
      <c r="AK238" s="199"/>
      <c r="AL238" s="199"/>
      <c r="AM238" s="199"/>
      <c r="AN238" s="112"/>
      <c r="AO238" s="112" t="s">
        <v>149</v>
      </c>
      <c r="AP238" s="113"/>
      <c r="AQ238" s="113"/>
      <c r="AR238" s="113"/>
      <c r="AS238" s="113"/>
      <c r="AT238" s="112"/>
      <c r="AU238" s="114"/>
      <c r="AV238" s="114"/>
      <c r="AW238" s="114"/>
      <c r="AX238" s="114"/>
      <c r="AY238" s="114"/>
      <c r="AZ238" s="114"/>
      <c r="BA238" s="114"/>
      <c r="BB238" s="200">
        <v>5.55</v>
      </c>
      <c r="BC238" s="200"/>
      <c r="BD238" s="200"/>
      <c r="BE238" s="200"/>
      <c r="BF238" s="200"/>
      <c r="BG238" s="200"/>
      <c r="BH238" s="194">
        <v>0</v>
      </c>
      <c r="BI238" s="194"/>
      <c r="BJ238" s="194"/>
      <c r="BK238" s="194"/>
      <c r="BL238" s="194"/>
      <c r="BM238" s="194"/>
      <c r="BN238" s="187">
        <f t="shared" si="11"/>
        <v>0</v>
      </c>
      <c r="BO238" s="187"/>
      <c r="BP238" s="187"/>
      <c r="BQ238" s="187"/>
      <c r="BR238" s="187"/>
      <c r="BS238" s="187"/>
      <c r="BT238" s="100"/>
      <c r="BU238" s="91"/>
      <c r="BV238" s="91"/>
      <c r="BW238" s="91"/>
      <c r="BX238" s="143"/>
      <c r="BY238" s="143"/>
      <c r="BZ238" s="143"/>
      <c r="CA238" s="143"/>
      <c r="CB238" s="143"/>
      <c r="CC238" s="143"/>
      <c r="CD238" s="143"/>
      <c r="CE238" s="143"/>
      <c r="CF238" s="143"/>
      <c r="CG238" s="143"/>
      <c r="CH238" s="143"/>
      <c r="CI238" s="143"/>
      <c r="CJ238" s="143"/>
      <c r="CK238" s="143"/>
      <c r="CL238" s="143"/>
      <c r="CM238" s="90"/>
      <c r="CN238" s="90"/>
      <c r="CO238" s="90"/>
      <c r="CP238" s="90"/>
      <c r="CQ238" s="90"/>
      <c r="CR238" s="90"/>
      <c r="CS238" s="90"/>
      <c r="CT238" s="90"/>
      <c r="CU238" s="90"/>
      <c r="CV238" s="90"/>
      <c r="CW238" s="90"/>
      <c r="CX238" s="90"/>
      <c r="CY238" s="90"/>
      <c r="CZ238" s="90"/>
      <c r="DA238" s="90"/>
      <c r="DB238" s="90"/>
      <c r="DC238" s="90"/>
      <c r="DD238" s="90"/>
      <c r="DE238" s="90"/>
      <c r="DF238" s="90"/>
      <c r="DG238" s="90"/>
      <c r="DH238" s="90"/>
      <c r="DI238" s="90"/>
      <c r="DJ238" s="90"/>
      <c r="DK238" s="90"/>
      <c r="DL238" s="90"/>
      <c r="DM238" s="90"/>
      <c r="DN238" s="90"/>
      <c r="DO238" s="90"/>
      <c r="DP238" s="90"/>
      <c r="DQ238" s="90"/>
      <c r="DR238" s="90"/>
      <c r="DS238" s="90"/>
      <c r="DT238" s="90"/>
      <c r="DU238" s="90"/>
      <c r="DV238" s="90"/>
      <c r="DW238" s="90"/>
      <c r="DX238" s="90"/>
      <c r="DY238" s="90"/>
      <c r="DZ238" s="90"/>
      <c r="EA238" s="90"/>
      <c r="EB238" s="90"/>
      <c r="EC238" s="90"/>
      <c r="ED238" s="90"/>
      <c r="EE238" s="90"/>
      <c r="EF238" s="90"/>
      <c r="EG238" s="90"/>
      <c r="EH238" s="90"/>
      <c r="EI238" s="90"/>
      <c r="EJ238" s="90"/>
      <c r="EK238" s="90"/>
      <c r="EL238" s="90"/>
      <c r="EM238" s="90"/>
    </row>
    <row r="239" spans="1:143" ht="13.2" x14ac:dyDescent="0.25">
      <c r="A239" s="90" t="s">
        <v>48</v>
      </c>
      <c r="B239" s="90" t="s">
        <v>86</v>
      </c>
      <c r="C239" s="90">
        <v>5</v>
      </c>
      <c r="D239" s="90">
        <v>1</v>
      </c>
      <c r="E239" s="90"/>
      <c r="F239" s="90">
        <f>F234</f>
        <v>8</v>
      </c>
      <c r="G239" s="90" t="s">
        <v>87</v>
      </c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>
        <f t="shared" si="9"/>
        <v>0</v>
      </c>
      <c r="X239" s="90" t="str">
        <f t="shared" si="10"/>
        <v>8VN</v>
      </c>
      <c r="Y239" s="90"/>
      <c r="Z239" s="90"/>
      <c r="AA239" s="93"/>
      <c r="AB239" s="91"/>
      <c r="AC239" s="91"/>
      <c r="AD239" s="91"/>
      <c r="AE239" s="201" t="s">
        <v>150</v>
      </c>
      <c r="AF239" s="201"/>
      <c r="AG239" s="201"/>
      <c r="AH239" s="201"/>
      <c r="AI239" s="201"/>
      <c r="AJ239" s="201"/>
      <c r="AK239" s="201"/>
      <c r="AL239" s="201"/>
      <c r="AM239" s="201"/>
      <c r="AN239" s="117"/>
      <c r="AO239" s="117" t="s">
        <v>151</v>
      </c>
      <c r="AP239" s="118"/>
      <c r="AQ239" s="118"/>
      <c r="AR239" s="118"/>
      <c r="AS239" s="118"/>
      <c r="AT239" s="119"/>
      <c r="AU239" s="104"/>
      <c r="AV239" s="104"/>
      <c r="AW239" s="104"/>
      <c r="AX239" s="104"/>
      <c r="AY239" s="104"/>
      <c r="AZ239" s="104"/>
      <c r="BA239" s="104"/>
      <c r="BB239" s="202">
        <v>5.55</v>
      </c>
      <c r="BC239" s="202"/>
      <c r="BD239" s="202"/>
      <c r="BE239" s="202"/>
      <c r="BF239" s="202"/>
      <c r="BG239" s="202"/>
      <c r="BH239" s="203">
        <v>0</v>
      </c>
      <c r="BI239" s="203"/>
      <c r="BJ239" s="203"/>
      <c r="BK239" s="203"/>
      <c r="BL239" s="203"/>
      <c r="BM239" s="203"/>
      <c r="BN239" s="204">
        <f t="shared" si="11"/>
        <v>0</v>
      </c>
      <c r="BO239" s="204"/>
      <c r="BP239" s="204"/>
      <c r="BQ239" s="204"/>
      <c r="BR239" s="204"/>
      <c r="BS239" s="204"/>
      <c r="BT239" s="100"/>
      <c r="BU239" s="91"/>
      <c r="BV239" s="91"/>
      <c r="BW239" s="91"/>
      <c r="BX239" s="143"/>
      <c r="BY239" s="143"/>
      <c r="BZ239" s="143"/>
      <c r="CA239" s="143"/>
      <c r="CB239" s="143"/>
      <c r="CC239" s="143"/>
      <c r="CD239" s="143"/>
      <c r="CE239" s="143"/>
      <c r="CF239" s="143"/>
      <c r="CG239" s="143"/>
      <c r="CH239" s="143"/>
      <c r="CI239" s="143"/>
      <c r="CJ239" s="143"/>
      <c r="CK239" s="143"/>
      <c r="CL239" s="143"/>
      <c r="CM239" s="90"/>
      <c r="CN239" s="90"/>
      <c r="CO239" s="90"/>
      <c r="CP239" s="90"/>
      <c r="CQ239" s="90"/>
      <c r="CR239" s="90"/>
      <c r="CS239" s="90"/>
      <c r="CT239" s="90"/>
      <c r="CU239" s="90"/>
      <c r="CV239" s="90"/>
      <c r="CW239" s="90"/>
      <c r="CX239" s="90"/>
      <c r="CY239" s="90"/>
      <c r="CZ239" s="90"/>
      <c r="DA239" s="90"/>
      <c r="DB239" s="90"/>
      <c r="DC239" s="90"/>
      <c r="DD239" s="90"/>
      <c r="DE239" s="90"/>
      <c r="DF239" s="90"/>
      <c r="DG239" s="90"/>
      <c r="DH239" s="90"/>
      <c r="DI239" s="90"/>
      <c r="DJ239" s="90"/>
      <c r="DK239" s="90"/>
      <c r="DL239" s="90"/>
      <c r="DM239" s="90"/>
      <c r="DN239" s="90"/>
      <c r="DO239" s="90"/>
      <c r="DP239" s="90"/>
      <c r="DQ239" s="90"/>
      <c r="DR239" s="90"/>
      <c r="DS239" s="90"/>
      <c r="DT239" s="90"/>
      <c r="DU239" s="90"/>
      <c r="DV239" s="90"/>
      <c r="DW239" s="90"/>
      <c r="DX239" s="90"/>
      <c r="DY239" s="90"/>
      <c r="DZ239" s="90"/>
      <c r="EA239" s="90"/>
      <c r="EB239" s="90"/>
      <c r="EC239" s="90"/>
      <c r="ED239" s="90"/>
      <c r="EE239" s="90"/>
      <c r="EF239" s="90"/>
      <c r="EG239" s="90"/>
      <c r="EH239" s="90"/>
      <c r="EI239" s="90"/>
      <c r="EJ239" s="90"/>
      <c r="EK239" s="90"/>
      <c r="EL239" s="90"/>
      <c r="EM239" s="90"/>
    </row>
    <row r="240" spans="1:143" ht="13.2" x14ac:dyDescent="0.25">
      <c r="A240" s="90" t="s">
        <v>48</v>
      </c>
      <c r="B240" s="90" t="s">
        <v>86</v>
      </c>
      <c r="C240" s="90">
        <v>5</v>
      </c>
      <c r="D240" s="90">
        <v>1</v>
      </c>
      <c r="E240" s="90"/>
      <c r="F240" s="90">
        <f>F237</f>
        <v>8</v>
      </c>
      <c r="G240" s="90" t="s">
        <v>87</v>
      </c>
      <c r="H240" s="90"/>
      <c r="I240" s="90">
        <v>1</v>
      </c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>
        <f t="shared" si="9"/>
        <v>0</v>
      </c>
      <c r="X240" s="90" t="str">
        <f t="shared" si="10"/>
        <v>8VN</v>
      </c>
      <c r="Y240" s="90"/>
      <c r="Z240" s="90"/>
      <c r="AA240" s="93"/>
      <c r="AB240" s="91"/>
      <c r="AC240" s="91"/>
      <c r="AD240" s="91"/>
      <c r="AE240" s="199" t="s">
        <v>152</v>
      </c>
      <c r="AF240" s="199"/>
      <c r="AG240" s="199"/>
      <c r="AH240" s="199"/>
      <c r="AI240" s="199"/>
      <c r="AJ240" s="199"/>
      <c r="AK240" s="199"/>
      <c r="AL240" s="199"/>
      <c r="AM240" s="199"/>
      <c r="AN240" s="112"/>
      <c r="AO240" s="112" t="s">
        <v>153</v>
      </c>
      <c r="AP240" s="113"/>
      <c r="AQ240" s="113"/>
      <c r="AR240" s="113"/>
      <c r="AS240" s="113"/>
      <c r="AT240" s="112"/>
      <c r="AU240" s="114"/>
      <c r="AV240" s="114"/>
      <c r="AW240" s="114"/>
      <c r="AX240" s="114"/>
      <c r="AY240" s="114"/>
      <c r="AZ240" s="114"/>
      <c r="BA240" s="114"/>
      <c r="BB240" s="200">
        <v>44.1</v>
      </c>
      <c r="BC240" s="200"/>
      <c r="BD240" s="200"/>
      <c r="BE240" s="200"/>
      <c r="BF240" s="200"/>
      <c r="BG240" s="200"/>
      <c r="BH240" s="194">
        <v>0</v>
      </c>
      <c r="BI240" s="194"/>
      <c r="BJ240" s="194"/>
      <c r="BK240" s="194"/>
      <c r="BL240" s="194"/>
      <c r="BM240" s="194"/>
      <c r="BN240" s="187">
        <f t="shared" si="11"/>
        <v>0</v>
      </c>
      <c r="BO240" s="187"/>
      <c r="BP240" s="187"/>
      <c r="BQ240" s="187"/>
      <c r="BR240" s="187"/>
      <c r="BS240" s="187"/>
      <c r="BT240" s="100"/>
      <c r="BU240" s="91"/>
      <c r="BV240" s="91"/>
      <c r="BW240" s="91"/>
      <c r="BX240" s="143"/>
      <c r="BY240" s="143"/>
      <c r="BZ240" s="143"/>
      <c r="CA240" s="143"/>
      <c r="CB240" s="143"/>
      <c r="CC240" s="143"/>
      <c r="CD240" s="143"/>
      <c r="CE240" s="143"/>
      <c r="CF240" s="143"/>
      <c r="CG240" s="143"/>
      <c r="CH240" s="143"/>
      <c r="CI240" s="143"/>
      <c r="CJ240" s="143"/>
      <c r="CK240" s="143"/>
      <c r="CL240" s="143"/>
      <c r="CM240" s="90"/>
      <c r="CN240" s="90"/>
      <c r="CO240" s="90"/>
      <c r="CP240" s="90"/>
      <c r="CQ240" s="90"/>
      <c r="CR240" s="90"/>
      <c r="CS240" s="90"/>
      <c r="CT240" s="90"/>
      <c r="CU240" s="90"/>
      <c r="CV240" s="90"/>
      <c r="CW240" s="90"/>
      <c r="CX240" s="90"/>
      <c r="CY240" s="90"/>
      <c r="CZ240" s="90"/>
      <c r="DA240" s="90"/>
      <c r="DB240" s="90"/>
      <c r="DC240" s="90"/>
      <c r="DD240" s="90"/>
      <c r="DE240" s="90"/>
      <c r="DF240" s="90"/>
      <c r="DG240" s="90"/>
      <c r="DH240" s="90"/>
      <c r="DI240" s="90"/>
      <c r="DJ240" s="90"/>
      <c r="DK240" s="90"/>
      <c r="DL240" s="90"/>
      <c r="DM240" s="90"/>
      <c r="DN240" s="90"/>
      <c r="DO240" s="90"/>
      <c r="DP240" s="90"/>
      <c r="DQ240" s="90"/>
      <c r="DR240" s="90"/>
      <c r="DS240" s="90"/>
      <c r="DT240" s="90"/>
      <c r="DU240" s="90"/>
      <c r="DV240" s="90"/>
      <c r="DW240" s="90"/>
      <c r="DX240" s="90"/>
      <c r="DY240" s="90"/>
      <c r="DZ240" s="90"/>
      <c r="EA240" s="90"/>
      <c r="EB240" s="90"/>
      <c r="EC240" s="90"/>
      <c r="ED240" s="90"/>
      <c r="EE240" s="90"/>
      <c r="EF240" s="90"/>
      <c r="EG240" s="90"/>
      <c r="EH240" s="90"/>
      <c r="EI240" s="90"/>
      <c r="EJ240" s="90"/>
      <c r="EK240" s="90"/>
      <c r="EL240" s="90"/>
      <c r="EM240" s="90"/>
    </row>
    <row r="241" spans="1:143" ht="12.75" hidden="1" customHeight="1" x14ac:dyDescent="0.25">
      <c r="A241" s="90" t="s">
        <v>47</v>
      </c>
      <c r="B241" s="90" t="s">
        <v>86</v>
      </c>
      <c r="C241" s="90">
        <v>1</v>
      </c>
      <c r="D241" s="90">
        <v>0.5</v>
      </c>
      <c r="E241" s="90"/>
      <c r="F241" s="90" t="e">
        <f>#REF!</f>
        <v>#REF!</v>
      </c>
      <c r="G241" s="90" t="s">
        <v>87</v>
      </c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 t="e">
        <f t="shared" si="9"/>
        <v>#REF!</v>
      </c>
      <c r="X241" s="90" t="e">
        <f t="shared" si="10"/>
        <v>#REF!</v>
      </c>
      <c r="Y241" s="90"/>
      <c r="Z241" s="90"/>
      <c r="AA241" s="93"/>
      <c r="AB241" s="91"/>
      <c r="AC241" s="91"/>
      <c r="AD241" s="91"/>
      <c r="AE241" s="205"/>
      <c r="AF241" s="205"/>
      <c r="AG241" s="205"/>
      <c r="AH241" s="205"/>
      <c r="AI241" s="205"/>
      <c r="AJ241" s="205"/>
      <c r="AK241" s="205"/>
      <c r="AL241" s="205"/>
      <c r="AM241" s="205"/>
      <c r="AN241" s="117"/>
      <c r="AO241" s="118"/>
      <c r="AP241" s="118"/>
      <c r="AQ241" s="118"/>
      <c r="AR241" s="118"/>
      <c r="AS241" s="118"/>
      <c r="AT241" s="119"/>
      <c r="AU241" s="104"/>
      <c r="AV241" s="104"/>
      <c r="AW241" s="104"/>
      <c r="AX241" s="104"/>
      <c r="AY241" s="104"/>
      <c r="AZ241" s="104"/>
      <c r="BA241" s="104"/>
      <c r="BB241" s="206">
        <v>0</v>
      </c>
      <c r="BC241" s="206"/>
      <c r="BD241" s="206"/>
      <c r="BE241" s="206"/>
      <c r="BF241" s="206"/>
      <c r="BG241" s="206"/>
      <c r="BH241" s="203">
        <v>0</v>
      </c>
      <c r="BI241" s="203"/>
      <c r="BJ241" s="203"/>
      <c r="BK241" s="203"/>
      <c r="BL241" s="203"/>
      <c r="BM241" s="203"/>
      <c r="BN241" s="207">
        <f t="shared" ref="BN241:BN266" si="13">IF(BH241="","",BB241*BH241)</f>
        <v>0</v>
      </c>
      <c r="BO241" s="208"/>
      <c r="BP241" s="208"/>
      <c r="BQ241" s="208"/>
      <c r="BR241" s="208"/>
      <c r="BS241" s="208"/>
      <c r="BT241" s="100"/>
      <c r="BU241" s="91"/>
      <c r="BV241" s="91"/>
      <c r="BW241" s="91"/>
      <c r="BX241" s="143"/>
      <c r="BY241" s="143"/>
      <c r="BZ241" s="143"/>
      <c r="CA241" s="143"/>
      <c r="CB241" s="143"/>
      <c r="CC241" s="143"/>
      <c r="CD241" s="143"/>
      <c r="CE241" s="143"/>
      <c r="CF241" s="143"/>
      <c r="CG241" s="143"/>
      <c r="CH241" s="143"/>
      <c r="CI241" s="143"/>
      <c r="CJ241" s="143"/>
      <c r="CK241" s="143"/>
      <c r="CL241" s="143"/>
      <c r="CM241" s="90"/>
      <c r="CN241" s="90"/>
      <c r="CO241" s="90"/>
      <c r="CP241" s="90"/>
      <c r="CQ241" s="90"/>
      <c r="CR241" s="90"/>
      <c r="CS241" s="90"/>
      <c r="CT241" s="90"/>
      <c r="CU241" s="90"/>
      <c r="CV241" s="90"/>
      <c r="CW241" s="90"/>
      <c r="CX241" s="90"/>
      <c r="CY241" s="90"/>
      <c r="CZ241" s="90"/>
      <c r="DA241" s="90"/>
      <c r="DB241" s="90"/>
      <c r="DC241" s="90"/>
      <c r="DD241" s="90"/>
      <c r="DE241" s="90"/>
      <c r="DF241" s="90"/>
      <c r="DG241" s="90"/>
      <c r="DH241" s="90"/>
      <c r="DI241" s="90"/>
      <c r="DJ241" s="90"/>
      <c r="DK241" s="90"/>
      <c r="DL241" s="90"/>
      <c r="DM241" s="90"/>
      <c r="DN241" s="90"/>
      <c r="DO241" s="90"/>
      <c r="DP241" s="90"/>
      <c r="DQ241" s="90"/>
      <c r="DR241" s="90"/>
      <c r="DS241" s="90"/>
      <c r="DT241" s="90"/>
      <c r="DU241" s="90"/>
      <c r="DV241" s="90"/>
      <c r="DW241" s="90"/>
      <c r="DX241" s="90"/>
      <c r="DY241" s="90"/>
      <c r="DZ241" s="90"/>
      <c r="EA241" s="90"/>
      <c r="EB241" s="90"/>
      <c r="EC241" s="90"/>
      <c r="ED241" s="90"/>
      <c r="EE241" s="90"/>
      <c r="EF241" s="90"/>
      <c r="EG241" s="90"/>
      <c r="EH241" s="90"/>
      <c r="EI241" s="90"/>
      <c r="EJ241" s="90"/>
      <c r="EK241" s="90"/>
      <c r="EL241" s="90"/>
      <c r="EM241" s="90"/>
    </row>
    <row r="242" spans="1:143" ht="12.75" hidden="1" customHeight="1" x14ac:dyDescent="0.25">
      <c r="A242" s="90" t="s">
        <v>47</v>
      </c>
      <c r="B242" s="90" t="s">
        <v>88</v>
      </c>
      <c r="C242" s="90">
        <v>1</v>
      </c>
      <c r="D242" s="90">
        <v>1</v>
      </c>
      <c r="E242" s="90"/>
      <c r="F242" s="90" t="e">
        <f t="shared" si="12"/>
        <v>#REF!</v>
      </c>
      <c r="G242" s="90" t="s">
        <v>87</v>
      </c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 t="e">
        <f t="shared" si="9"/>
        <v>#REF!</v>
      </c>
      <c r="X242" s="90" t="e">
        <f t="shared" si="10"/>
        <v>#REF!</v>
      </c>
      <c r="Y242" s="90"/>
      <c r="Z242" s="90"/>
      <c r="AA242" s="120"/>
      <c r="AB242" s="91"/>
      <c r="AC242" s="91"/>
      <c r="AD242" s="91"/>
      <c r="AE242" s="205"/>
      <c r="AF242" s="205"/>
      <c r="AG242" s="205"/>
      <c r="AH242" s="205"/>
      <c r="AI242" s="205"/>
      <c r="AJ242" s="205"/>
      <c r="AK242" s="205"/>
      <c r="AL242" s="205"/>
      <c r="AM242" s="205"/>
      <c r="AN242" s="116"/>
      <c r="AO242" s="118"/>
      <c r="AP242" s="118"/>
      <c r="AQ242" s="118"/>
      <c r="AR242" s="118"/>
      <c r="AS242" s="118"/>
      <c r="AT242" s="116"/>
      <c r="AU242" s="104"/>
      <c r="AV242" s="104"/>
      <c r="AW242" s="104"/>
      <c r="AX242" s="104"/>
      <c r="AY242" s="104"/>
      <c r="AZ242" s="104"/>
      <c r="BA242" s="104"/>
      <c r="BB242" s="206">
        <v>0</v>
      </c>
      <c r="BC242" s="206"/>
      <c r="BD242" s="206"/>
      <c r="BE242" s="206"/>
      <c r="BF242" s="206"/>
      <c r="BG242" s="206"/>
      <c r="BH242" s="203">
        <v>0</v>
      </c>
      <c r="BI242" s="203"/>
      <c r="BJ242" s="203"/>
      <c r="BK242" s="203"/>
      <c r="BL242" s="203"/>
      <c r="BM242" s="203"/>
      <c r="BN242" s="207">
        <f t="shared" si="13"/>
        <v>0</v>
      </c>
      <c r="BO242" s="208"/>
      <c r="BP242" s="208"/>
      <c r="BQ242" s="208"/>
      <c r="BR242" s="208"/>
      <c r="BS242" s="208"/>
      <c r="BT242" s="100"/>
      <c r="BU242" s="91"/>
      <c r="BV242" s="91"/>
      <c r="BW242" s="91"/>
      <c r="BX242" s="143"/>
      <c r="BY242" s="143"/>
      <c r="BZ242" s="143"/>
      <c r="CA242" s="143"/>
      <c r="CB242" s="143"/>
      <c r="CC242" s="143"/>
      <c r="CD242" s="143"/>
      <c r="CE242" s="143"/>
      <c r="CF242" s="143"/>
      <c r="CG242" s="143"/>
      <c r="CH242" s="143"/>
      <c r="CI242" s="143"/>
      <c r="CJ242" s="143"/>
      <c r="CK242" s="143"/>
      <c r="CL242" s="143"/>
      <c r="CM242" s="90"/>
      <c r="CN242" s="90"/>
      <c r="CO242" s="90"/>
      <c r="CP242" s="90"/>
      <c r="CQ242" s="90"/>
      <c r="CR242" s="90"/>
      <c r="CS242" s="90"/>
      <c r="CT242" s="90"/>
      <c r="CU242" s="90"/>
      <c r="CV242" s="90"/>
      <c r="CW242" s="90"/>
      <c r="CX242" s="90"/>
      <c r="CY242" s="90"/>
      <c r="CZ242" s="90"/>
      <c r="DA242" s="90"/>
      <c r="DB242" s="90"/>
      <c r="DC242" s="90"/>
      <c r="DD242" s="90"/>
      <c r="DE242" s="90"/>
      <c r="DF242" s="90"/>
      <c r="DG242" s="90"/>
      <c r="DH242" s="90"/>
      <c r="DI242" s="90"/>
      <c r="DJ242" s="90"/>
      <c r="DK242" s="90"/>
      <c r="DL242" s="90"/>
      <c r="DM242" s="90"/>
      <c r="DN242" s="90"/>
      <c r="DO242" s="90"/>
      <c r="DP242" s="90"/>
      <c r="DQ242" s="90"/>
      <c r="DR242" s="90"/>
      <c r="DS242" s="90"/>
      <c r="DT242" s="90"/>
      <c r="DU242" s="90"/>
      <c r="DV242" s="90"/>
      <c r="DW242" s="90"/>
      <c r="DX242" s="90"/>
      <c r="DY242" s="90"/>
      <c r="DZ242" s="90"/>
      <c r="EA242" s="90"/>
      <c r="EB242" s="90"/>
      <c r="EC242" s="90"/>
      <c r="ED242" s="90"/>
      <c r="EE242" s="90"/>
      <c r="EF242" s="90"/>
      <c r="EG242" s="90"/>
      <c r="EH242" s="90"/>
      <c r="EI242" s="90"/>
      <c r="EJ242" s="90"/>
      <c r="EK242" s="90"/>
      <c r="EL242" s="90"/>
      <c r="EM242" s="90"/>
    </row>
    <row r="243" spans="1:143" ht="12.75" hidden="1" customHeight="1" x14ac:dyDescent="0.25">
      <c r="A243" s="90" t="s">
        <v>47</v>
      </c>
      <c r="B243" s="90" t="s">
        <v>88</v>
      </c>
      <c r="C243" s="90">
        <v>1</v>
      </c>
      <c r="D243" s="90">
        <v>1</v>
      </c>
      <c r="E243" s="90"/>
      <c r="F243" s="90" t="e">
        <f t="shared" si="12"/>
        <v>#REF!</v>
      </c>
      <c r="G243" s="90" t="s">
        <v>87</v>
      </c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 t="e">
        <f t="shared" si="9"/>
        <v>#REF!</v>
      </c>
      <c r="X243" s="90" t="e">
        <f t="shared" si="10"/>
        <v>#REF!</v>
      </c>
      <c r="Y243" s="90"/>
      <c r="Z243" s="90"/>
      <c r="AA243" s="115"/>
      <c r="AB243" s="91"/>
      <c r="AC243" s="91"/>
      <c r="AD243" s="91"/>
      <c r="AE243" s="205"/>
      <c r="AF243" s="205"/>
      <c r="AG243" s="205"/>
      <c r="AH243" s="205"/>
      <c r="AI243" s="205"/>
      <c r="AJ243" s="205"/>
      <c r="AK243" s="205"/>
      <c r="AL243" s="205"/>
      <c r="AM243" s="205"/>
      <c r="AN243" s="117"/>
      <c r="AO243" s="118"/>
      <c r="AP243" s="118"/>
      <c r="AQ243" s="118"/>
      <c r="AR243" s="118"/>
      <c r="AS243" s="118"/>
      <c r="AT243" s="119"/>
      <c r="AU243" s="104"/>
      <c r="AV243" s="104"/>
      <c r="AW243" s="104"/>
      <c r="AX243" s="104"/>
      <c r="AY243" s="104"/>
      <c r="AZ243" s="104"/>
      <c r="BA243" s="104"/>
      <c r="BB243" s="206">
        <v>0</v>
      </c>
      <c r="BC243" s="206"/>
      <c r="BD243" s="206"/>
      <c r="BE243" s="206"/>
      <c r="BF243" s="206"/>
      <c r="BG243" s="206"/>
      <c r="BH243" s="203">
        <v>0</v>
      </c>
      <c r="BI243" s="203"/>
      <c r="BJ243" s="203"/>
      <c r="BK243" s="203"/>
      <c r="BL243" s="203"/>
      <c r="BM243" s="203"/>
      <c r="BN243" s="207">
        <f t="shared" si="13"/>
        <v>0</v>
      </c>
      <c r="BO243" s="208"/>
      <c r="BP243" s="208"/>
      <c r="BQ243" s="208"/>
      <c r="BR243" s="208"/>
      <c r="BS243" s="208"/>
      <c r="BT243" s="100"/>
      <c r="BU243" s="91"/>
      <c r="BV243" s="91"/>
      <c r="BW243" s="91"/>
      <c r="BX243" s="143"/>
      <c r="BY243" s="143"/>
      <c r="BZ243" s="143"/>
      <c r="CA243" s="143"/>
      <c r="CB243" s="143"/>
      <c r="CC243" s="143"/>
      <c r="CD243" s="143"/>
      <c r="CE243" s="143"/>
      <c r="CF243" s="143"/>
      <c r="CG243" s="143"/>
      <c r="CH243" s="143"/>
      <c r="CI243" s="143"/>
      <c r="CJ243" s="143"/>
      <c r="CK243" s="143"/>
      <c r="CL243" s="143"/>
      <c r="CM243" s="90"/>
      <c r="CN243" s="90"/>
      <c r="CO243" s="90"/>
      <c r="CP243" s="90"/>
      <c r="CQ243" s="90"/>
      <c r="CR243" s="90"/>
      <c r="CS243" s="90"/>
      <c r="CT243" s="90"/>
      <c r="CU243" s="90"/>
      <c r="CV243" s="90"/>
      <c r="CW243" s="90"/>
      <c r="CX243" s="90"/>
      <c r="CY243" s="90"/>
      <c r="CZ243" s="90"/>
      <c r="DA243" s="90"/>
      <c r="DB243" s="90"/>
      <c r="DC243" s="90"/>
      <c r="DD243" s="90"/>
      <c r="DE243" s="90"/>
      <c r="DF243" s="90"/>
      <c r="DG243" s="90"/>
      <c r="DH243" s="90"/>
      <c r="DI243" s="90"/>
      <c r="DJ243" s="90"/>
      <c r="DK243" s="90"/>
      <c r="DL243" s="90"/>
      <c r="DM243" s="90"/>
      <c r="DN243" s="90"/>
      <c r="DO243" s="90"/>
      <c r="DP243" s="90"/>
      <c r="DQ243" s="90"/>
      <c r="DR243" s="90"/>
      <c r="DS243" s="90"/>
      <c r="DT243" s="90"/>
      <c r="DU243" s="90"/>
      <c r="DV243" s="90"/>
      <c r="DW243" s="90"/>
      <c r="DX243" s="90"/>
      <c r="DY243" s="90"/>
      <c r="DZ243" s="90"/>
      <c r="EA243" s="90"/>
      <c r="EB243" s="90"/>
      <c r="EC243" s="90"/>
      <c r="ED243" s="90"/>
      <c r="EE243" s="90"/>
      <c r="EF243" s="90"/>
      <c r="EG243" s="90"/>
      <c r="EH243" s="90"/>
      <c r="EI243" s="90"/>
      <c r="EJ243" s="90"/>
      <c r="EK243" s="90"/>
      <c r="EL243" s="90"/>
      <c r="EM243" s="90"/>
    </row>
    <row r="244" spans="1:143" ht="12.75" hidden="1" customHeight="1" x14ac:dyDescent="0.25">
      <c r="A244" s="90"/>
      <c r="B244" s="90"/>
      <c r="C244" s="90"/>
      <c r="D244" s="90"/>
      <c r="E244" s="90"/>
      <c r="F244" s="90" t="e">
        <f t="shared" si="12"/>
        <v>#REF!</v>
      </c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 t="e">
        <f t="shared" si="9"/>
        <v>#REF!</v>
      </c>
      <c r="X244" s="90" t="e">
        <f t="shared" si="10"/>
        <v>#REF!</v>
      </c>
      <c r="Y244" s="90"/>
      <c r="Z244" s="90"/>
      <c r="AA244" s="115"/>
      <c r="AB244" s="91"/>
      <c r="AC244" s="91"/>
      <c r="AD244" s="91"/>
      <c r="AE244" s="205"/>
      <c r="AF244" s="205"/>
      <c r="AG244" s="205"/>
      <c r="AH244" s="205"/>
      <c r="AI244" s="205"/>
      <c r="AJ244" s="205"/>
      <c r="AK244" s="205"/>
      <c r="AL244" s="205"/>
      <c r="AM244" s="205"/>
      <c r="AN244" s="116"/>
      <c r="AO244" s="118"/>
      <c r="AP244" s="118"/>
      <c r="AQ244" s="118"/>
      <c r="AR244" s="118"/>
      <c r="AS244" s="118"/>
      <c r="AT244" s="116"/>
      <c r="AU244" s="104"/>
      <c r="AV244" s="104"/>
      <c r="AW244" s="104"/>
      <c r="AX244" s="104"/>
      <c r="AY244" s="104"/>
      <c r="AZ244" s="104"/>
      <c r="BA244" s="104"/>
      <c r="BB244" s="206"/>
      <c r="BC244" s="206"/>
      <c r="BD244" s="206"/>
      <c r="BE244" s="206"/>
      <c r="BF244" s="206"/>
      <c r="BG244" s="206"/>
      <c r="BH244" s="203"/>
      <c r="BI244" s="203"/>
      <c r="BJ244" s="203"/>
      <c r="BK244" s="203"/>
      <c r="BL244" s="203"/>
      <c r="BM244" s="203"/>
      <c r="BN244" s="207" t="str">
        <f t="shared" si="13"/>
        <v/>
      </c>
      <c r="BO244" s="208"/>
      <c r="BP244" s="208"/>
      <c r="BQ244" s="208"/>
      <c r="BR244" s="208"/>
      <c r="BS244" s="208"/>
      <c r="BT244" s="100"/>
      <c r="BU244" s="91"/>
      <c r="BV244" s="91"/>
      <c r="BW244" s="91"/>
      <c r="BX244" s="143"/>
      <c r="BY244" s="143"/>
      <c r="BZ244" s="143"/>
      <c r="CA244" s="143"/>
      <c r="CB244" s="143"/>
      <c r="CC244" s="143"/>
      <c r="CD244" s="143"/>
      <c r="CE244" s="143"/>
      <c r="CF244" s="143"/>
      <c r="CG244" s="143"/>
      <c r="CH244" s="143"/>
      <c r="CI244" s="143"/>
      <c r="CJ244" s="143"/>
      <c r="CK244" s="143"/>
      <c r="CL244" s="143"/>
      <c r="CM244" s="90"/>
      <c r="CN244" s="90"/>
      <c r="CO244" s="90"/>
      <c r="CP244" s="90"/>
      <c r="CQ244" s="90"/>
      <c r="CR244" s="90"/>
      <c r="CS244" s="90"/>
      <c r="CT244" s="90"/>
      <c r="CU244" s="90"/>
      <c r="CV244" s="90"/>
      <c r="CW244" s="90"/>
      <c r="CX244" s="90"/>
      <c r="CY244" s="90"/>
      <c r="CZ244" s="90"/>
      <c r="DA244" s="90"/>
      <c r="DB244" s="90"/>
      <c r="DC244" s="90"/>
      <c r="DD244" s="90"/>
      <c r="DE244" s="90"/>
      <c r="DF244" s="90"/>
      <c r="DG244" s="90"/>
      <c r="DH244" s="90"/>
      <c r="DI244" s="90"/>
      <c r="DJ244" s="90"/>
      <c r="DK244" s="90"/>
      <c r="DL244" s="90"/>
      <c r="DM244" s="90"/>
      <c r="DN244" s="90"/>
      <c r="DO244" s="90"/>
      <c r="DP244" s="90"/>
      <c r="DQ244" s="90"/>
      <c r="DR244" s="90"/>
      <c r="DS244" s="90"/>
      <c r="DT244" s="90"/>
      <c r="DU244" s="90"/>
      <c r="DV244" s="90"/>
      <c r="DW244" s="90"/>
      <c r="DX244" s="90"/>
      <c r="DY244" s="90"/>
      <c r="DZ244" s="90"/>
      <c r="EA244" s="90"/>
      <c r="EB244" s="90"/>
      <c r="EC244" s="90"/>
      <c r="ED244" s="90"/>
      <c r="EE244" s="90"/>
      <c r="EF244" s="90"/>
      <c r="EG244" s="90"/>
      <c r="EH244" s="90"/>
      <c r="EI244" s="90"/>
      <c r="EJ244" s="90"/>
      <c r="EK244" s="90"/>
      <c r="EL244" s="90"/>
      <c r="EM244" s="90"/>
    </row>
    <row r="245" spans="1:143" ht="12.75" hidden="1" customHeight="1" x14ac:dyDescent="0.25">
      <c r="A245" s="90"/>
      <c r="B245" s="90"/>
      <c r="C245" s="90"/>
      <c r="D245" s="90"/>
      <c r="E245" s="90"/>
      <c r="F245" s="90" t="e">
        <f t="shared" si="12"/>
        <v>#REF!</v>
      </c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 t="e">
        <f t="shared" si="9"/>
        <v>#REF!</v>
      </c>
      <c r="X245" s="90" t="e">
        <f t="shared" si="10"/>
        <v>#REF!</v>
      </c>
      <c r="Y245" s="90"/>
      <c r="Z245" s="90"/>
      <c r="AA245" s="115"/>
      <c r="AB245" s="91"/>
      <c r="AC245" s="91"/>
      <c r="AD245" s="91"/>
      <c r="AE245" s="205"/>
      <c r="AF245" s="205"/>
      <c r="AG245" s="205"/>
      <c r="AH245" s="205"/>
      <c r="AI245" s="205"/>
      <c r="AJ245" s="205"/>
      <c r="AK245" s="205"/>
      <c r="AL245" s="205"/>
      <c r="AM245" s="205"/>
      <c r="AN245" s="117"/>
      <c r="AO245" s="118"/>
      <c r="AP245" s="118"/>
      <c r="AQ245" s="118"/>
      <c r="AR245" s="118"/>
      <c r="AS245" s="118"/>
      <c r="AT245" s="119"/>
      <c r="AU245" s="104"/>
      <c r="AV245" s="104"/>
      <c r="AW245" s="104"/>
      <c r="AX245" s="104"/>
      <c r="AY245" s="104"/>
      <c r="AZ245" s="104"/>
      <c r="BA245" s="104"/>
      <c r="BB245" s="206"/>
      <c r="BC245" s="206"/>
      <c r="BD245" s="206"/>
      <c r="BE245" s="206"/>
      <c r="BF245" s="206"/>
      <c r="BG245" s="206"/>
      <c r="BH245" s="203"/>
      <c r="BI245" s="203"/>
      <c r="BJ245" s="203"/>
      <c r="BK245" s="203"/>
      <c r="BL245" s="203"/>
      <c r="BM245" s="203"/>
      <c r="BN245" s="207" t="str">
        <f t="shared" si="13"/>
        <v/>
      </c>
      <c r="BO245" s="208"/>
      <c r="BP245" s="208"/>
      <c r="BQ245" s="208"/>
      <c r="BR245" s="208"/>
      <c r="BS245" s="208"/>
      <c r="BT245" s="100"/>
      <c r="BU245" s="91"/>
      <c r="BV245" s="91"/>
      <c r="BW245" s="91"/>
      <c r="BX245" s="143"/>
      <c r="BY245" s="143"/>
      <c r="BZ245" s="143"/>
      <c r="CA245" s="143"/>
      <c r="CB245" s="143"/>
      <c r="CC245" s="143"/>
      <c r="CD245" s="143"/>
      <c r="CE245" s="143"/>
      <c r="CF245" s="143"/>
      <c r="CG245" s="143"/>
      <c r="CH245" s="143"/>
      <c r="CI245" s="143"/>
      <c r="CJ245" s="143"/>
      <c r="CK245" s="143"/>
      <c r="CL245" s="143"/>
      <c r="CM245" s="90"/>
      <c r="CN245" s="90"/>
      <c r="CO245" s="90"/>
      <c r="CP245" s="90"/>
      <c r="CQ245" s="90"/>
      <c r="CR245" s="90"/>
      <c r="CS245" s="90"/>
      <c r="CT245" s="90"/>
      <c r="CU245" s="90"/>
      <c r="CV245" s="90"/>
      <c r="CW245" s="90"/>
      <c r="CX245" s="90"/>
      <c r="CY245" s="90"/>
      <c r="CZ245" s="90"/>
      <c r="DA245" s="90"/>
      <c r="DB245" s="90"/>
      <c r="DC245" s="90"/>
      <c r="DD245" s="90"/>
      <c r="DE245" s="90"/>
      <c r="DF245" s="90"/>
      <c r="DG245" s="90"/>
      <c r="DH245" s="90"/>
      <c r="DI245" s="90"/>
      <c r="DJ245" s="90"/>
      <c r="DK245" s="90"/>
      <c r="DL245" s="90"/>
      <c r="DM245" s="90"/>
      <c r="DN245" s="90"/>
      <c r="DO245" s="90"/>
      <c r="DP245" s="90"/>
      <c r="DQ245" s="90"/>
      <c r="DR245" s="90"/>
      <c r="DS245" s="90"/>
      <c r="DT245" s="90"/>
      <c r="DU245" s="90"/>
      <c r="DV245" s="90"/>
      <c r="DW245" s="90"/>
      <c r="DX245" s="90"/>
      <c r="DY245" s="90"/>
      <c r="DZ245" s="90"/>
      <c r="EA245" s="90"/>
      <c r="EB245" s="90"/>
      <c r="EC245" s="90"/>
      <c r="ED245" s="90"/>
      <c r="EE245" s="90"/>
      <c r="EF245" s="90"/>
      <c r="EG245" s="90"/>
      <c r="EH245" s="90"/>
      <c r="EI245" s="90"/>
      <c r="EJ245" s="90"/>
      <c r="EK245" s="90"/>
      <c r="EL245" s="90"/>
      <c r="EM245" s="90"/>
    </row>
    <row r="246" spans="1:143" ht="12.75" hidden="1" customHeight="1" x14ac:dyDescent="0.25">
      <c r="A246" s="90"/>
      <c r="B246" s="90"/>
      <c r="C246" s="90"/>
      <c r="D246" s="90"/>
      <c r="E246" s="90"/>
      <c r="F246" s="90" t="e">
        <f t="shared" si="12"/>
        <v>#REF!</v>
      </c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 t="e">
        <f t="shared" si="9"/>
        <v>#REF!</v>
      </c>
      <c r="X246" s="90" t="e">
        <f t="shared" si="10"/>
        <v>#REF!</v>
      </c>
      <c r="Y246" s="90"/>
      <c r="Z246" s="90"/>
      <c r="AA246" s="115"/>
      <c r="AB246" s="91"/>
      <c r="AC246" s="91"/>
      <c r="AD246" s="91"/>
      <c r="AE246" s="205"/>
      <c r="AF246" s="205"/>
      <c r="AG246" s="205"/>
      <c r="AH246" s="205"/>
      <c r="AI246" s="205"/>
      <c r="AJ246" s="205"/>
      <c r="AK246" s="205"/>
      <c r="AL246" s="205"/>
      <c r="AM246" s="205"/>
      <c r="AN246" s="116"/>
      <c r="AO246" s="118"/>
      <c r="AP246" s="118"/>
      <c r="AQ246" s="118"/>
      <c r="AR246" s="118"/>
      <c r="AS246" s="118"/>
      <c r="AT246" s="116"/>
      <c r="AU246" s="104"/>
      <c r="AV246" s="104"/>
      <c r="AW246" s="104"/>
      <c r="AX246" s="104"/>
      <c r="AY246" s="104"/>
      <c r="AZ246" s="104"/>
      <c r="BA246" s="104"/>
      <c r="BB246" s="206"/>
      <c r="BC246" s="206"/>
      <c r="BD246" s="206"/>
      <c r="BE246" s="206"/>
      <c r="BF246" s="206"/>
      <c r="BG246" s="206"/>
      <c r="BH246" s="203"/>
      <c r="BI246" s="203"/>
      <c r="BJ246" s="203"/>
      <c r="BK246" s="203"/>
      <c r="BL246" s="203"/>
      <c r="BM246" s="203"/>
      <c r="BN246" s="207" t="str">
        <f t="shared" si="13"/>
        <v/>
      </c>
      <c r="BO246" s="208"/>
      <c r="BP246" s="208"/>
      <c r="BQ246" s="208"/>
      <c r="BR246" s="208"/>
      <c r="BS246" s="208"/>
      <c r="BT246" s="100"/>
      <c r="BU246" s="91"/>
      <c r="BV246" s="91"/>
      <c r="BW246" s="91"/>
      <c r="BX246" s="143"/>
      <c r="BY246" s="143"/>
      <c r="BZ246" s="143"/>
      <c r="CA246" s="143"/>
      <c r="CB246" s="143"/>
      <c r="CC246" s="143"/>
      <c r="CD246" s="143"/>
      <c r="CE246" s="143"/>
      <c r="CF246" s="143"/>
      <c r="CG246" s="143"/>
      <c r="CH246" s="143"/>
      <c r="CI246" s="143"/>
      <c r="CJ246" s="143"/>
      <c r="CK246" s="143"/>
      <c r="CL246" s="143"/>
      <c r="CM246" s="90"/>
      <c r="CN246" s="90"/>
      <c r="CO246" s="90"/>
      <c r="CP246" s="90"/>
      <c r="CQ246" s="90"/>
      <c r="CR246" s="90"/>
      <c r="CS246" s="90"/>
      <c r="CT246" s="90"/>
      <c r="CU246" s="90"/>
      <c r="CV246" s="90"/>
      <c r="CW246" s="90"/>
      <c r="CX246" s="90"/>
      <c r="CY246" s="90"/>
      <c r="CZ246" s="90"/>
      <c r="DA246" s="90"/>
      <c r="DB246" s="90"/>
      <c r="DC246" s="90"/>
      <c r="DD246" s="90"/>
      <c r="DE246" s="90"/>
      <c r="DF246" s="90"/>
      <c r="DG246" s="90"/>
      <c r="DH246" s="90"/>
      <c r="DI246" s="90"/>
      <c r="DJ246" s="90"/>
      <c r="DK246" s="90"/>
      <c r="DL246" s="90"/>
      <c r="DM246" s="90"/>
      <c r="DN246" s="90"/>
      <c r="DO246" s="90"/>
      <c r="DP246" s="90"/>
      <c r="DQ246" s="90"/>
      <c r="DR246" s="90"/>
      <c r="DS246" s="90"/>
      <c r="DT246" s="90"/>
      <c r="DU246" s="90"/>
      <c r="DV246" s="90"/>
      <c r="DW246" s="90"/>
      <c r="DX246" s="90"/>
      <c r="DY246" s="90"/>
      <c r="DZ246" s="90"/>
      <c r="EA246" s="90"/>
      <c r="EB246" s="90"/>
      <c r="EC246" s="90"/>
      <c r="ED246" s="90"/>
      <c r="EE246" s="90"/>
      <c r="EF246" s="90"/>
      <c r="EG246" s="90"/>
      <c r="EH246" s="90"/>
      <c r="EI246" s="90"/>
      <c r="EJ246" s="90"/>
      <c r="EK246" s="90"/>
      <c r="EL246" s="90"/>
      <c r="EM246" s="90"/>
    </row>
    <row r="247" spans="1:143" ht="12.75" hidden="1" customHeight="1" x14ac:dyDescent="0.25">
      <c r="A247" s="90"/>
      <c r="B247" s="90"/>
      <c r="C247" s="90"/>
      <c r="D247" s="90"/>
      <c r="E247" s="90"/>
      <c r="F247" s="90" t="e">
        <f t="shared" si="12"/>
        <v>#REF!</v>
      </c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 t="e">
        <f t="shared" si="9"/>
        <v>#REF!</v>
      </c>
      <c r="X247" s="90" t="e">
        <f t="shared" si="10"/>
        <v>#REF!</v>
      </c>
      <c r="Y247" s="90"/>
      <c r="Z247" s="90"/>
      <c r="AA247" s="115"/>
      <c r="AB247" s="91"/>
      <c r="AC247" s="91"/>
      <c r="AD247" s="91"/>
      <c r="AE247" s="205"/>
      <c r="AF247" s="205"/>
      <c r="AG247" s="205"/>
      <c r="AH247" s="205"/>
      <c r="AI247" s="205"/>
      <c r="AJ247" s="205"/>
      <c r="AK247" s="205"/>
      <c r="AL247" s="205"/>
      <c r="AM247" s="205"/>
      <c r="AN247" s="117"/>
      <c r="AO247" s="118"/>
      <c r="AP247" s="118"/>
      <c r="AQ247" s="118"/>
      <c r="AR247" s="118"/>
      <c r="AS247" s="118"/>
      <c r="AT247" s="119"/>
      <c r="AU247" s="104"/>
      <c r="AV247" s="104"/>
      <c r="AW247" s="104"/>
      <c r="AX247" s="104"/>
      <c r="AY247" s="104"/>
      <c r="AZ247" s="104"/>
      <c r="BA247" s="104"/>
      <c r="BB247" s="206"/>
      <c r="BC247" s="206"/>
      <c r="BD247" s="206"/>
      <c r="BE247" s="206"/>
      <c r="BF247" s="206"/>
      <c r="BG247" s="206"/>
      <c r="BH247" s="203"/>
      <c r="BI247" s="203"/>
      <c r="BJ247" s="203"/>
      <c r="BK247" s="203"/>
      <c r="BL247" s="203"/>
      <c r="BM247" s="203"/>
      <c r="BN247" s="207" t="str">
        <f t="shared" si="13"/>
        <v/>
      </c>
      <c r="BO247" s="208"/>
      <c r="BP247" s="208"/>
      <c r="BQ247" s="208"/>
      <c r="BR247" s="208"/>
      <c r="BS247" s="208"/>
      <c r="BT247" s="100"/>
      <c r="BU247" s="91"/>
      <c r="BV247" s="91"/>
      <c r="BW247" s="91"/>
      <c r="BX247" s="143"/>
      <c r="BY247" s="143"/>
      <c r="BZ247" s="143"/>
      <c r="CA247" s="143"/>
      <c r="CB247" s="143"/>
      <c r="CC247" s="143"/>
      <c r="CD247" s="143"/>
      <c r="CE247" s="143"/>
      <c r="CF247" s="143"/>
      <c r="CG247" s="143"/>
      <c r="CH247" s="143"/>
      <c r="CI247" s="143"/>
      <c r="CJ247" s="143"/>
      <c r="CK247" s="143"/>
      <c r="CL247" s="143"/>
      <c r="CM247" s="90"/>
      <c r="CN247" s="90"/>
      <c r="CO247" s="90"/>
      <c r="CP247" s="90"/>
      <c r="CQ247" s="90"/>
      <c r="CR247" s="90"/>
      <c r="CS247" s="90"/>
      <c r="CT247" s="90"/>
      <c r="CU247" s="90"/>
      <c r="CV247" s="90"/>
      <c r="CW247" s="90"/>
      <c r="CX247" s="90"/>
      <c r="CY247" s="90"/>
      <c r="CZ247" s="90"/>
      <c r="DA247" s="90"/>
      <c r="DB247" s="90"/>
      <c r="DC247" s="90"/>
      <c r="DD247" s="90"/>
      <c r="DE247" s="90"/>
      <c r="DF247" s="90"/>
      <c r="DG247" s="90"/>
      <c r="DH247" s="90"/>
      <c r="DI247" s="90"/>
      <c r="DJ247" s="90"/>
      <c r="DK247" s="90"/>
      <c r="DL247" s="90"/>
      <c r="DM247" s="90"/>
      <c r="DN247" s="90"/>
      <c r="DO247" s="90"/>
      <c r="DP247" s="90"/>
      <c r="DQ247" s="90"/>
      <c r="DR247" s="90"/>
      <c r="DS247" s="90"/>
      <c r="DT247" s="90"/>
      <c r="DU247" s="90"/>
      <c r="DV247" s="90"/>
      <c r="DW247" s="90"/>
      <c r="DX247" s="90"/>
      <c r="DY247" s="90"/>
      <c r="DZ247" s="90"/>
      <c r="EA247" s="90"/>
      <c r="EB247" s="90"/>
      <c r="EC247" s="90"/>
      <c r="ED247" s="90"/>
      <c r="EE247" s="90"/>
      <c r="EF247" s="90"/>
      <c r="EG247" s="90"/>
      <c r="EH247" s="90"/>
      <c r="EI247" s="90"/>
      <c r="EJ247" s="90"/>
      <c r="EK247" s="90"/>
      <c r="EL247" s="90"/>
      <c r="EM247" s="90"/>
    </row>
    <row r="248" spans="1:143" ht="12.75" hidden="1" customHeight="1" x14ac:dyDescent="0.25">
      <c r="A248" s="90"/>
      <c r="B248" s="90"/>
      <c r="C248" s="90"/>
      <c r="D248" s="90"/>
      <c r="E248" s="90"/>
      <c r="F248" s="90" t="e">
        <f t="shared" si="12"/>
        <v>#REF!</v>
      </c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 t="e">
        <f t="shared" si="9"/>
        <v>#REF!</v>
      </c>
      <c r="X248" s="90" t="e">
        <f t="shared" si="10"/>
        <v>#REF!</v>
      </c>
      <c r="Y248" s="90"/>
      <c r="Z248" s="90"/>
      <c r="AA248" s="115"/>
      <c r="AB248" s="91"/>
      <c r="AC248" s="91"/>
      <c r="AD248" s="91"/>
      <c r="AE248" s="205"/>
      <c r="AF248" s="205"/>
      <c r="AG248" s="205"/>
      <c r="AH248" s="205"/>
      <c r="AI248" s="205"/>
      <c r="AJ248" s="205"/>
      <c r="AK248" s="205"/>
      <c r="AL248" s="205"/>
      <c r="AM248" s="205"/>
      <c r="AN248" s="116"/>
      <c r="AO248" s="118"/>
      <c r="AP248" s="118"/>
      <c r="AQ248" s="118"/>
      <c r="AR248" s="118"/>
      <c r="AS248" s="118"/>
      <c r="AT248" s="116"/>
      <c r="AU248" s="104"/>
      <c r="AV248" s="104"/>
      <c r="AW248" s="104"/>
      <c r="AX248" s="104"/>
      <c r="AY248" s="104"/>
      <c r="AZ248" s="104"/>
      <c r="BA248" s="104"/>
      <c r="BB248" s="206"/>
      <c r="BC248" s="206"/>
      <c r="BD248" s="206"/>
      <c r="BE248" s="206"/>
      <c r="BF248" s="206"/>
      <c r="BG248" s="206"/>
      <c r="BH248" s="203"/>
      <c r="BI248" s="203"/>
      <c r="BJ248" s="203"/>
      <c r="BK248" s="203"/>
      <c r="BL248" s="203"/>
      <c r="BM248" s="203"/>
      <c r="BN248" s="207" t="str">
        <f t="shared" si="13"/>
        <v/>
      </c>
      <c r="BO248" s="208"/>
      <c r="BP248" s="208"/>
      <c r="BQ248" s="208"/>
      <c r="BR248" s="208"/>
      <c r="BS248" s="208"/>
      <c r="BT248" s="100"/>
      <c r="BU248" s="91"/>
      <c r="BV248" s="91"/>
      <c r="BW248" s="91"/>
      <c r="BX248" s="143"/>
      <c r="BY248" s="143"/>
      <c r="BZ248" s="143"/>
      <c r="CA248" s="143"/>
      <c r="CB248" s="143"/>
      <c r="CC248" s="143"/>
      <c r="CD248" s="143"/>
      <c r="CE248" s="143"/>
      <c r="CF248" s="143"/>
      <c r="CG248" s="143"/>
      <c r="CH248" s="143"/>
      <c r="CI248" s="143"/>
      <c r="CJ248" s="143"/>
      <c r="CK248" s="143"/>
      <c r="CL248" s="143"/>
      <c r="CM248" s="90"/>
      <c r="CN248" s="90"/>
      <c r="CO248" s="90"/>
      <c r="CP248" s="90"/>
      <c r="CQ248" s="90"/>
      <c r="CR248" s="90"/>
      <c r="CS248" s="90"/>
      <c r="CT248" s="90"/>
      <c r="CU248" s="90"/>
      <c r="CV248" s="90"/>
      <c r="CW248" s="90"/>
      <c r="CX248" s="90"/>
      <c r="CY248" s="90"/>
      <c r="CZ248" s="90"/>
      <c r="DA248" s="90"/>
      <c r="DB248" s="90"/>
      <c r="DC248" s="90"/>
      <c r="DD248" s="90"/>
      <c r="DE248" s="90"/>
      <c r="DF248" s="90"/>
      <c r="DG248" s="90"/>
      <c r="DH248" s="90"/>
      <c r="DI248" s="90"/>
      <c r="DJ248" s="90"/>
      <c r="DK248" s="90"/>
      <c r="DL248" s="90"/>
      <c r="DM248" s="90"/>
      <c r="DN248" s="90"/>
      <c r="DO248" s="90"/>
      <c r="DP248" s="90"/>
      <c r="DQ248" s="90"/>
      <c r="DR248" s="90"/>
      <c r="DS248" s="90"/>
      <c r="DT248" s="90"/>
      <c r="DU248" s="90"/>
      <c r="DV248" s="90"/>
      <c r="DW248" s="90"/>
      <c r="DX248" s="90"/>
      <c r="DY248" s="90"/>
      <c r="DZ248" s="90"/>
      <c r="EA248" s="90"/>
      <c r="EB248" s="90"/>
      <c r="EC248" s="90"/>
      <c r="ED248" s="90"/>
      <c r="EE248" s="90"/>
      <c r="EF248" s="90"/>
      <c r="EG248" s="90"/>
      <c r="EH248" s="90"/>
      <c r="EI248" s="90"/>
      <c r="EJ248" s="90"/>
      <c r="EK248" s="90"/>
      <c r="EL248" s="90"/>
      <c r="EM248" s="90"/>
    </row>
    <row r="249" spans="1:143" ht="12.75" hidden="1" customHeight="1" x14ac:dyDescent="0.25">
      <c r="A249" s="90"/>
      <c r="B249" s="90"/>
      <c r="C249" s="90"/>
      <c r="D249" s="90"/>
      <c r="E249" s="90"/>
      <c r="F249" s="90" t="e">
        <f t="shared" si="12"/>
        <v>#REF!</v>
      </c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 t="e">
        <f t="shared" si="9"/>
        <v>#REF!</v>
      </c>
      <c r="X249" s="90" t="e">
        <f t="shared" si="10"/>
        <v>#REF!</v>
      </c>
      <c r="Y249" s="90"/>
      <c r="Z249" s="90"/>
      <c r="AA249" s="115"/>
      <c r="AB249" s="91"/>
      <c r="AC249" s="91"/>
      <c r="AD249" s="91"/>
      <c r="AE249" s="205"/>
      <c r="AF249" s="205"/>
      <c r="AG249" s="205"/>
      <c r="AH249" s="205"/>
      <c r="AI249" s="205"/>
      <c r="AJ249" s="205"/>
      <c r="AK249" s="205"/>
      <c r="AL249" s="205"/>
      <c r="AM249" s="205"/>
      <c r="AN249" s="117"/>
      <c r="AO249" s="118"/>
      <c r="AP249" s="118"/>
      <c r="AQ249" s="118"/>
      <c r="AR249" s="118"/>
      <c r="AS249" s="118"/>
      <c r="AT249" s="119"/>
      <c r="AU249" s="104"/>
      <c r="AV249" s="104"/>
      <c r="AW249" s="104"/>
      <c r="AX249" s="104"/>
      <c r="AY249" s="104"/>
      <c r="AZ249" s="104"/>
      <c r="BA249" s="104"/>
      <c r="BB249" s="206"/>
      <c r="BC249" s="206"/>
      <c r="BD249" s="206"/>
      <c r="BE249" s="206"/>
      <c r="BF249" s="206"/>
      <c r="BG249" s="206"/>
      <c r="BH249" s="203"/>
      <c r="BI249" s="203"/>
      <c r="BJ249" s="203"/>
      <c r="BK249" s="203"/>
      <c r="BL249" s="203"/>
      <c r="BM249" s="203"/>
      <c r="BN249" s="207" t="str">
        <f t="shared" si="13"/>
        <v/>
      </c>
      <c r="BO249" s="208"/>
      <c r="BP249" s="208"/>
      <c r="BQ249" s="208"/>
      <c r="BR249" s="208"/>
      <c r="BS249" s="208"/>
      <c r="BT249" s="100"/>
      <c r="BU249" s="91"/>
      <c r="BV249" s="91"/>
      <c r="BW249" s="91"/>
      <c r="BX249" s="143"/>
      <c r="BY249" s="143"/>
      <c r="BZ249" s="143"/>
      <c r="CA249" s="143"/>
      <c r="CB249" s="143"/>
      <c r="CC249" s="143"/>
      <c r="CD249" s="143"/>
      <c r="CE249" s="143"/>
      <c r="CF249" s="143"/>
      <c r="CG249" s="143"/>
      <c r="CH249" s="143"/>
      <c r="CI249" s="143"/>
      <c r="CJ249" s="143"/>
      <c r="CK249" s="143"/>
      <c r="CL249" s="143"/>
      <c r="CM249" s="90"/>
      <c r="CN249" s="90"/>
      <c r="CO249" s="90"/>
      <c r="CP249" s="90"/>
      <c r="CQ249" s="90"/>
      <c r="CR249" s="90"/>
      <c r="CS249" s="90"/>
      <c r="CT249" s="90"/>
      <c r="CU249" s="90"/>
      <c r="CV249" s="90"/>
      <c r="CW249" s="90"/>
      <c r="CX249" s="90"/>
      <c r="CY249" s="90"/>
      <c r="CZ249" s="90"/>
      <c r="DA249" s="90"/>
      <c r="DB249" s="90"/>
      <c r="DC249" s="90"/>
      <c r="DD249" s="90"/>
      <c r="DE249" s="90"/>
      <c r="DF249" s="90"/>
      <c r="DG249" s="90"/>
      <c r="DH249" s="90"/>
      <c r="DI249" s="90"/>
      <c r="DJ249" s="90"/>
      <c r="DK249" s="90"/>
      <c r="DL249" s="90"/>
      <c r="DM249" s="90"/>
      <c r="DN249" s="90"/>
      <c r="DO249" s="90"/>
      <c r="DP249" s="90"/>
      <c r="DQ249" s="90"/>
      <c r="DR249" s="90"/>
      <c r="DS249" s="90"/>
      <c r="DT249" s="90"/>
      <c r="DU249" s="90"/>
      <c r="DV249" s="90"/>
      <c r="DW249" s="90"/>
      <c r="DX249" s="90"/>
      <c r="DY249" s="90"/>
      <c r="DZ249" s="90"/>
      <c r="EA249" s="90"/>
      <c r="EB249" s="90"/>
      <c r="EC249" s="90"/>
      <c r="ED249" s="90"/>
      <c r="EE249" s="90"/>
      <c r="EF249" s="90"/>
      <c r="EG249" s="90"/>
      <c r="EH249" s="90"/>
      <c r="EI249" s="90"/>
      <c r="EJ249" s="90"/>
      <c r="EK249" s="90"/>
      <c r="EL249" s="90"/>
      <c r="EM249" s="90"/>
    </row>
    <row r="250" spans="1:143" ht="12.75" hidden="1" customHeight="1" x14ac:dyDescent="0.25">
      <c r="A250" s="90"/>
      <c r="B250" s="90"/>
      <c r="C250" s="90"/>
      <c r="D250" s="90"/>
      <c r="E250" s="90"/>
      <c r="F250" s="90" t="e">
        <f t="shared" si="12"/>
        <v>#REF!</v>
      </c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 t="e">
        <f t="shared" si="9"/>
        <v>#REF!</v>
      </c>
      <c r="X250" s="90" t="e">
        <f t="shared" si="10"/>
        <v>#REF!</v>
      </c>
      <c r="Y250" s="90"/>
      <c r="Z250" s="90"/>
      <c r="AA250" s="115"/>
      <c r="AB250" s="91"/>
      <c r="AC250" s="91"/>
      <c r="AD250" s="91"/>
      <c r="AE250" s="205"/>
      <c r="AF250" s="205"/>
      <c r="AG250" s="205"/>
      <c r="AH250" s="205"/>
      <c r="AI250" s="205"/>
      <c r="AJ250" s="205"/>
      <c r="AK250" s="205"/>
      <c r="AL250" s="205"/>
      <c r="AM250" s="205"/>
      <c r="AN250" s="116"/>
      <c r="AO250" s="118"/>
      <c r="AP250" s="118"/>
      <c r="AQ250" s="118"/>
      <c r="AR250" s="118"/>
      <c r="AS250" s="118"/>
      <c r="AT250" s="116"/>
      <c r="AU250" s="104"/>
      <c r="AV250" s="104"/>
      <c r="AW250" s="104"/>
      <c r="AX250" s="104"/>
      <c r="AY250" s="104"/>
      <c r="AZ250" s="104"/>
      <c r="BA250" s="104"/>
      <c r="BB250" s="206"/>
      <c r="BC250" s="206"/>
      <c r="BD250" s="206"/>
      <c r="BE250" s="206"/>
      <c r="BF250" s="206"/>
      <c r="BG250" s="206"/>
      <c r="BH250" s="203"/>
      <c r="BI250" s="203"/>
      <c r="BJ250" s="203"/>
      <c r="BK250" s="203"/>
      <c r="BL250" s="203"/>
      <c r="BM250" s="203"/>
      <c r="BN250" s="207" t="str">
        <f t="shared" si="13"/>
        <v/>
      </c>
      <c r="BO250" s="208"/>
      <c r="BP250" s="208"/>
      <c r="BQ250" s="208"/>
      <c r="BR250" s="208"/>
      <c r="BS250" s="208"/>
      <c r="BT250" s="100"/>
      <c r="BU250" s="91"/>
      <c r="BV250" s="91"/>
      <c r="BW250" s="91"/>
      <c r="BX250" s="143"/>
      <c r="BY250" s="143"/>
      <c r="BZ250" s="143"/>
      <c r="CA250" s="143"/>
      <c r="CB250" s="143"/>
      <c r="CC250" s="143"/>
      <c r="CD250" s="143"/>
      <c r="CE250" s="143"/>
      <c r="CF250" s="143"/>
      <c r="CG250" s="143"/>
      <c r="CH250" s="143"/>
      <c r="CI250" s="143"/>
      <c r="CJ250" s="143"/>
      <c r="CK250" s="143"/>
      <c r="CL250" s="143"/>
      <c r="CM250" s="90"/>
      <c r="CN250" s="90"/>
      <c r="CO250" s="90"/>
      <c r="CP250" s="90"/>
      <c r="CQ250" s="90"/>
      <c r="CR250" s="90"/>
      <c r="CS250" s="90"/>
      <c r="CT250" s="90"/>
      <c r="CU250" s="90"/>
      <c r="CV250" s="90"/>
      <c r="CW250" s="90"/>
      <c r="CX250" s="90"/>
      <c r="CY250" s="90"/>
      <c r="CZ250" s="90"/>
      <c r="DA250" s="90"/>
      <c r="DB250" s="90"/>
      <c r="DC250" s="90"/>
      <c r="DD250" s="90"/>
      <c r="DE250" s="90"/>
      <c r="DF250" s="90"/>
      <c r="DG250" s="90"/>
      <c r="DH250" s="90"/>
      <c r="DI250" s="90"/>
      <c r="DJ250" s="90"/>
      <c r="DK250" s="90"/>
      <c r="DL250" s="90"/>
      <c r="DM250" s="90"/>
      <c r="DN250" s="90"/>
      <c r="DO250" s="90"/>
      <c r="DP250" s="90"/>
      <c r="DQ250" s="90"/>
      <c r="DR250" s="90"/>
      <c r="DS250" s="90"/>
      <c r="DT250" s="90"/>
      <c r="DU250" s="90"/>
      <c r="DV250" s="90"/>
      <c r="DW250" s="90"/>
      <c r="DX250" s="90"/>
      <c r="DY250" s="90"/>
      <c r="DZ250" s="90"/>
      <c r="EA250" s="90"/>
      <c r="EB250" s="90"/>
      <c r="EC250" s="90"/>
      <c r="ED250" s="90"/>
      <c r="EE250" s="90"/>
      <c r="EF250" s="90"/>
      <c r="EG250" s="90"/>
      <c r="EH250" s="90"/>
      <c r="EI250" s="90"/>
      <c r="EJ250" s="90"/>
      <c r="EK250" s="90"/>
      <c r="EL250" s="90"/>
      <c r="EM250" s="90"/>
    </row>
    <row r="251" spans="1:143" ht="12.75" hidden="1" customHeight="1" x14ac:dyDescent="0.25">
      <c r="A251" s="90"/>
      <c r="B251" s="90"/>
      <c r="C251" s="90"/>
      <c r="D251" s="90"/>
      <c r="E251" s="90"/>
      <c r="F251" s="90" t="e">
        <f t="shared" si="12"/>
        <v>#REF!</v>
      </c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 t="e">
        <f t="shared" si="9"/>
        <v>#REF!</v>
      </c>
      <c r="X251" s="90" t="e">
        <f t="shared" si="10"/>
        <v>#REF!</v>
      </c>
      <c r="Y251" s="90"/>
      <c r="Z251" s="90"/>
      <c r="AA251" s="115"/>
      <c r="AB251" s="91"/>
      <c r="AC251" s="91"/>
      <c r="AD251" s="91"/>
      <c r="AE251" s="205"/>
      <c r="AF251" s="205"/>
      <c r="AG251" s="205"/>
      <c r="AH251" s="205"/>
      <c r="AI251" s="205"/>
      <c r="AJ251" s="205"/>
      <c r="AK251" s="205"/>
      <c r="AL251" s="205"/>
      <c r="AM251" s="205"/>
      <c r="AN251" s="117"/>
      <c r="AO251" s="118"/>
      <c r="AP251" s="118"/>
      <c r="AQ251" s="118"/>
      <c r="AR251" s="118"/>
      <c r="AS251" s="118"/>
      <c r="AT251" s="119"/>
      <c r="AU251" s="104"/>
      <c r="AV251" s="104"/>
      <c r="AW251" s="104"/>
      <c r="AX251" s="104"/>
      <c r="AY251" s="104"/>
      <c r="AZ251" s="104"/>
      <c r="BA251" s="104"/>
      <c r="BB251" s="206"/>
      <c r="BC251" s="206"/>
      <c r="BD251" s="206"/>
      <c r="BE251" s="206"/>
      <c r="BF251" s="206"/>
      <c r="BG251" s="206"/>
      <c r="BH251" s="203"/>
      <c r="BI251" s="203"/>
      <c r="BJ251" s="203"/>
      <c r="BK251" s="203"/>
      <c r="BL251" s="203"/>
      <c r="BM251" s="203"/>
      <c r="BN251" s="207" t="str">
        <f t="shared" si="13"/>
        <v/>
      </c>
      <c r="BO251" s="208"/>
      <c r="BP251" s="208"/>
      <c r="BQ251" s="208"/>
      <c r="BR251" s="208"/>
      <c r="BS251" s="208"/>
      <c r="BT251" s="100"/>
      <c r="BU251" s="91"/>
      <c r="BV251" s="91"/>
      <c r="BW251" s="91"/>
      <c r="BX251" s="143"/>
      <c r="BY251" s="143"/>
      <c r="BZ251" s="143"/>
      <c r="CA251" s="143"/>
      <c r="CB251" s="143"/>
      <c r="CC251" s="143"/>
      <c r="CD251" s="143"/>
      <c r="CE251" s="143"/>
      <c r="CF251" s="143"/>
      <c r="CG251" s="143"/>
      <c r="CH251" s="143"/>
      <c r="CI251" s="143"/>
      <c r="CJ251" s="143"/>
      <c r="CK251" s="143"/>
      <c r="CL251" s="143"/>
      <c r="CM251" s="90"/>
      <c r="CN251" s="90"/>
      <c r="CO251" s="90"/>
      <c r="CP251" s="90"/>
      <c r="CQ251" s="90"/>
      <c r="CR251" s="90"/>
      <c r="CS251" s="90"/>
      <c r="CT251" s="90"/>
      <c r="CU251" s="90"/>
      <c r="CV251" s="90"/>
      <c r="CW251" s="90"/>
      <c r="CX251" s="90"/>
      <c r="CY251" s="90"/>
      <c r="CZ251" s="90"/>
      <c r="DA251" s="90"/>
      <c r="DB251" s="90"/>
      <c r="DC251" s="90"/>
      <c r="DD251" s="90"/>
      <c r="DE251" s="90"/>
      <c r="DF251" s="90"/>
      <c r="DG251" s="90"/>
      <c r="DH251" s="90"/>
      <c r="DI251" s="90"/>
      <c r="DJ251" s="90"/>
      <c r="DK251" s="90"/>
      <c r="DL251" s="90"/>
      <c r="DM251" s="90"/>
      <c r="DN251" s="90"/>
      <c r="DO251" s="90"/>
      <c r="DP251" s="90"/>
      <c r="DQ251" s="90"/>
      <c r="DR251" s="90"/>
      <c r="DS251" s="90"/>
      <c r="DT251" s="90"/>
      <c r="DU251" s="90"/>
      <c r="DV251" s="90"/>
      <c r="DW251" s="90"/>
      <c r="DX251" s="90"/>
      <c r="DY251" s="90"/>
      <c r="DZ251" s="90"/>
      <c r="EA251" s="90"/>
      <c r="EB251" s="90"/>
      <c r="EC251" s="90"/>
      <c r="ED251" s="90"/>
      <c r="EE251" s="90"/>
      <c r="EF251" s="90"/>
      <c r="EG251" s="90"/>
      <c r="EH251" s="90"/>
      <c r="EI251" s="90"/>
      <c r="EJ251" s="90"/>
      <c r="EK251" s="90"/>
      <c r="EL251" s="90"/>
      <c r="EM251" s="90"/>
    </row>
    <row r="252" spans="1:143" ht="12.75" hidden="1" customHeight="1" x14ac:dyDescent="0.25">
      <c r="A252" s="90"/>
      <c r="B252" s="90"/>
      <c r="C252" s="90"/>
      <c r="D252" s="90"/>
      <c r="E252" s="90"/>
      <c r="F252" s="90" t="e">
        <f t="shared" si="12"/>
        <v>#REF!</v>
      </c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 t="e">
        <f t="shared" si="9"/>
        <v>#REF!</v>
      </c>
      <c r="X252" s="90" t="e">
        <f t="shared" si="10"/>
        <v>#REF!</v>
      </c>
      <c r="Y252" s="90"/>
      <c r="Z252" s="90"/>
      <c r="AA252" s="115"/>
      <c r="AB252" s="91"/>
      <c r="AC252" s="91"/>
      <c r="AD252" s="91"/>
      <c r="AE252" s="205"/>
      <c r="AF252" s="205"/>
      <c r="AG252" s="205"/>
      <c r="AH252" s="205"/>
      <c r="AI252" s="205"/>
      <c r="AJ252" s="205"/>
      <c r="AK252" s="205"/>
      <c r="AL252" s="205"/>
      <c r="AM252" s="205"/>
      <c r="AN252" s="116"/>
      <c r="AO252" s="118"/>
      <c r="AP252" s="118"/>
      <c r="AQ252" s="118"/>
      <c r="AR252" s="118"/>
      <c r="AS252" s="118"/>
      <c r="AT252" s="116"/>
      <c r="AU252" s="104"/>
      <c r="AV252" s="104"/>
      <c r="AW252" s="104"/>
      <c r="AX252" s="104"/>
      <c r="AY252" s="104"/>
      <c r="AZ252" s="104"/>
      <c r="BA252" s="104"/>
      <c r="BB252" s="206"/>
      <c r="BC252" s="206"/>
      <c r="BD252" s="206"/>
      <c r="BE252" s="206"/>
      <c r="BF252" s="206"/>
      <c r="BG252" s="206"/>
      <c r="BH252" s="203"/>
      <c r="BI252" s="203"/>
      <c r="BJ252" s="203"/>
      <c r="BK252" s="203"/>
      <c r="BL252" s="203"/>
      <c r="BM252" s="203"/>
      <c r="BN252" s="207" t="str">
        <f t="shared" si="13"/>
        <v/>
      </c>
      <c r="BO252" s="208"/>
      <c r="BP252" s="208"/>
      <c r="BQ252" s="208"/>
      <c r="BR252" s="208"/>
      <c r="BS252" s="208"/>
      <c r="BT252" s="100"/>
      <c r="BU252" s="91"/>
      <c r="BV252" s="91"/>
      <c r="BW252" s="91"/>
      <c r="BX252" s="143"/>
      <c r="BY252" s="143"/>
      <c r="BZ252" s="143"/>
      <c r="CA252" s="143"/>
      <c r="CB252" s="143"/>
      <c r="CC252" s="143"/>
      <c r="CD252" s="143"/>
      <c r="CE252" s="143"/>
      <c r="CF252" s="143"/>
      <c r="CG252" s="143"/>
      <c r="CH252" s="143"/>
      <c r="CI252" s="143"/>
      <c r="CJ252" s="143"/>
      <c r="CK252" s="143"/>
      <c r="CL252" s="143"/>
      <c r="CM252" s="90"/>
      <c r="CN252" s="90"/>
      <c r="CO252" s="90"/>
      <c r="CP252" s="90"/>
      <c r="CQ252" s="90"/>
      <c r="CR252" s="90"/>
      <c r="CS252" s="90"/>
      <c r="CT252" s="90"/>
      <c r="CU252" s="90"/>
      <c r="CV252" s="90"/>
      <c r="CW252" s="90"/>
      <c r="CX252" s="90"/>
      <c r="CY252" s="90"/>
      <c r="CZ252" s="90"/>
      <c r="DA252" s="90"/>
      <c r="DB252" s="90"/>
      <c r="DC252" s="90"/>
      <c r="DD252" s="90"/>
      <c r="DE252" s="90"/>
      <c r="DF252" s="90"/>
      <c r="DG252" s="90"/>
      <c r="DH252" s="90"/>
      <c r="DI252" s="90"/>
      <c r="DJ252" s="90"/>
      <c r="DK252" s="90"/>
      <c r="DL252" s="90"/>
      <c r="DM252" s="90"/>
      <c r="DN252" s="90"/>
      <c r="DO252" s="90"/>
      <c r="DP252" s="90"/>
      <c r="DQ252" s="90"/>
      <c r="DR252" s="90"/>
      <c r="DS252" s="90"/>
      <c r="DT252" s="90"/>
      <c r="DU252" s="90"/>
      <c r="DV252" s="90"/>
      <c r="DW252" s="90"/>
      <c r="DX252" s="90"/>
      <c r="DY252" s="90"/>
      <c r="DZ252" s="90"/>
      <c r="EA252" s="90"/>
      <c r="EB252" s="90"/>
      <c r="EC252" s="90"/>
      <c r="ED252" s="90"/>
      <c r="EE252" s="90"/>
      <c r="EF252" s="90"/>
      <c r="EG252" s="90"/>
      <c r="EH252" s="90"/>
      <c r="EI252" s="90"/>
      <c r="EJ252" s="90"/>
      <c r="EK252" s="90"/>
      <c r="EL252" s="90"/>
      <c r="EM252" s="90"/>
    </row>
    <row r="253" spans="1:143" ht="12.75" hidden="1" customHeight="1" x14ac:dyDescent="0.25">
      <c r="A253" s="90"/>
      <c r="B253" s="90"/>
      <c r="C253" s="90"/>
      <c r="D253" s="90"/>
      <c r="E253" s="90"/>
      <c r="F253" s="90" t="e">
        <f t="shared" si="12"/>
        <v>#REF!</v>
      </c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 t="e">
        <f t="shared" si="9"/>
        <v>#REF!</v>
      </c>
      <c r="X253" s="90" t="e">
        <f t="shared" si="10"/>
        <v>#REF!</v>
      </c>
      <c r="Y253" s="90"/>
      <c r="Z253" s="90"/>
      <c r="AA253" s="115"/>
      <c r="AB253" s="91"/>
      <c r="AC253" s="91"/>
      <c r="AD253" s="91"/>
      <c r="AE253" s="205"/>
      <c r="AF253" s="205"/>
      <c r="AG253" s="205"/>
      <c r="AH253" s="205"/>
      <c r="AI253" s="205"/>
      <c r="AJ253" s="205"/>
      <c r="AK253" s="205"/>
      <c r="AL253" s="205"/>
      <c r="AM253" s="205"/>
      <c r="AN253" s="117"/>
      <c r="AO253" s="118"/>
      <c r="AP253" s="118"/>
      <c r="AQ253" s="118"/>
      <c r="AR253" s="118"/>
      <c r="AS253" s="118"/>
      <c r="AT253" s="119"/>
      <c r="AU253" s="104"/>
      <c r="AV253" s="104"/>
      <c r="AW253" s="104"/>
      <c r="AX253" s="104"/>
      <c r="AY253" s="104"/>
      <c r="AZ253" s="104"/>
      <c r="BA253" s="104"/>
      <c r="BB253" s="206"/>
      <c r="BC253" s="206"/>
      <c r="BD253" s="206"/>
      <c r="BE253" s="206"/>
      <c r="BF253" s="206"/>
      <c r="BG253" s="206"/>
      <c r="BH253" s="203"/>
      <c r="BI253" s="203"/>
      <c r="BJ253" s="203"/>
      <c r="BK253" s="203"/>
      <c r="BL253" s="203"/>
      <c r="BM253" s="203"/>
      <c r="BN253" s="207" t="str">
        <f t="shared" si="13"/>
        <v/>
      </c>
      <c r="BO253" s="208"/>
      <c r="BP253" s="208"/>
      <c r="BQ253" s="208"/>
      <c r="BR253" s="208"/>
      <c r="BS253" s="208"/>
      <c r="BT253" s="100"/>
      <c r="BU253" s="91"/>
      <c r="BV253" s="91"/>
      <c r="BW253" s="91"/>
      <c r="BX253" s="143"/>
      <c r="BY253" s="143"/>
      <c r="BZ253" s="143"/>
      <c r="CA253" s="143"/>
      <c r="CB253" s="143"/>
      <c r="CC253" s="143"/>
      <c r="CD253" s="143"/>
      <c r="CE253" s="143"/>
      <c r="CF253" s="143"/>
      <c r="CG253" s="143"/>
      <c r="CH253" s="143"/>
      <c r="CI253" s="143"/>
      <c r="CJ253" s="143"/>
      <c r="CK253" s="143"/>
      <c r="CL253" s="143"/>
      <c r="CM253" s="90"/>
      <c r="CN253" s="90"/>
      <c r="CO253" s="90"/>
      <c r="CP253" s="90"/>
      <c r="CQ253" s="90"/>
      <c r="CR253" s="90"/>
      <c r="CS253" s="90"/>
      <c r="CT253" s="90"/>
      <c r="CU253" s="90"/>
      <c r="CV253" s="90"/>
      <c r="CW253" s="90"/>
      <c r="CX253" s="90"/>
      <c r="CY253" s="90"/>
      <c r="CZ253" s="90"/>
      <c r="DA253" s="90"/>
      <c r="DB253" s="90"/>
      <c r="DC253" s="90"/>
      <c r="DD253" s="90"/>
      <c r="DE253" s="90"/>
      <c r="DF253" s="90"/>
      <c r="DG253" s="90"/>
      <c r="DH253" s="90"/>
      <c r="DI253" s="90"/>
      <c r="DJ253" s="90"/>
      <c r="DK253" s="90"/>
      <c r="DL253" s="90"/>
      <c r="DM253" s="90"/>
      <c r="DN253" s="90"/>
      <c r="DO253" s="90"/>
      <c r="DP253" s="90"/>
      <c r="DQ253" s="90"/>
      <c r="DR253" s="90"/>
      <c r="DS253" s="90"/>
      <c r="DT253" s="90"/>
      <c r="DU253" s="90"/>
      <c r="DV253" s="90"/>
      <c r="DW253" s="90"/>
      <c r="DX253" s="90"/>
      <c r="DY253" s="90"/>
      <c r="DZ253" s="90"/>
      <c r="EA253" s="90"/>
      <c r="EB253" s="90"/>
      <c r="EC253" s="90"/>
      <c r="ED253" s="90"/>
      <c r="EE253" s="90"/>
      <c r="EF253" s="90"/>
      <c r="EG253" s="90"/>
      <c r="EH253" s="90"/>
      <c r="EI253" s="90"/>
      <c r="EJ253" s="90"/>
      <c r="EK253" s="90"/>
      <c r="EL253" s="90"/>
      <c r="EM253" s="90"/>
    </row>
    <row r="254" spans="1:143" ht="12.75" hidden="1" customHeight="1" x14ac:dyDescent="0.25">
      <c r="A254" s="90"/>
      <c r="B254" s="90"/>
      <c r="C254" s="90"/>
      <c r="D254" s="90"/>
      <c r="E254" s="90"/>
      <c r="F254" s="90" t="e">
        <f t="shared" si="12"/>
        <v>#REF!</v>
      </c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 t="e">
        <f t="shared" si="9"/>
        <v>#REF!</v>
      </c>
      <c r="X254" s="90" t="e">
        <f t="shared" si="10"/>
        <v>#REF!</v>
      </c>
      <c r="Y254" s="90"/>
      <c r="Z254" s="90"/>
      <c r="AA254" s="115"/>
      <c r="AB254" s="91"/>
      <c r="AC254" s="91"/>
      <c r="AD254" s="91"/>
      <c r="AE254" s="205"/>
      <c r="AF254" s="205"/>
      <c r="AG254" s="205"/>
      <c r="AH254" s="205"/>
      <c r="AI254" s="205"/>
      <c r="AJ254" s="205"/>
      <c r="AK254" s="205"/>
      <c r="AL254" s="205"/>
      <c r="AM254" s="205"/>
      <c r="AN254" s="116"/>
      <c r="AO254" s="118"/>
      <c r="AP254" s="118"/>
      <c r="AQ254" s="118"/>
      <c r="AR254" s="118"/>
      <c r="AS254" s="118"/>
      <c r="AT254" s="116"/>
      <c r="AU254" s="104"/>
      <c r="AV254" s="104"/>
      <c r="AW254" s="104"/>
      <c r="AX254" s="104"/>
      <c r="AY254" s="104"/>
      <c r="AZ254" s="104"/>
      <c r="BA254" s="104"/>
      <c r="BB254" s="206"/>
      <c r="BC254" s="206"/>
      <c r="BD254" s="206"/>
      <c r="BE254" s="206"/>
      <c r="BF254" s="206"/>
      <c r="BG254" s="206"/>
      <c r="BH254" s="203"/>
      <c r="BI254" s="203"/>
      <c r="BJ254" s="203"/>
      <c r="BK254" s="203"/>
      <c r="BL254" s="203"/>
      <c r="BM254" s="203"/>
      <c r="BN254" s="207" t="str">
        <f t="shared" si="13"/>
        <v/>
      </c>
      <c r="BO254" s="208"/>
      <c r="BP254" s="208"/>
      <c r="BQ254" s="208"/>
      <c r="BR254" s="208"/>
      <c r="BS254" s="208"/>
      <c r="BT254" s="100"/>
      <c r="BU254" s="91"/>
      <c r="BV254" s="91"/>
      <c r="BW254" s="91"/>
      <c r="BX254" s="143"/>
      <c r="BY254" s="143"/>
      <c r="BZ254" s="143"/>
      <c r="CA254" s="143"/>
      <c r="CB254" s="143"/>
      <c r="CC254" s="143"/>
      <c r="CD254" s="143"/>
      <c r="CE254" s="143"/>
      <c r="CF254" s="143"/>
      <c r="CG254" s="143"/>
      <c r="CH254" s="143"/>
      <c r="CI254" s="143"/>
      <c r="CJ254" s="143"/>
      <c r="CK254" s="143"/>
      <c r="CL254" s="143"/>
      <c r="CM254" s="90"/>
      <c r="CN254" s="90"/>
      <c r="CO254" s="90"/>
      <c r="CP254" s="90"/>
      <c r="CQ254" s="90"/>
      <c r="CR254" s="90"/>
      <c r="CS254" s="90"/>
      <c r="CT254" s="90"/>
      <c r="CU254" s="90"/>
      <c r="CV254" s="90"/>
      <c r="CW254" s="90"/>
      <c r="CX254" s="90"/>
      <c r="CY254" s="90"/>
      <c r="CZ254" s="90"/>
      <c r="DA254" s="90"/>
      <c r="DB254" s="90"/>
      <c r="DC254" s="90"/>
      <c r="DD254" s="90"/>
      <c r="DE254" s="90"/>
      <c r="DF254" s="90"/>
      <c r="DG254" s="90"/>
      <c r="DH254" s="90"/>
      <c r="DI254" s="90"/>
      <c r="DJ254" s="90"/>
      <c r="DK254" s="90"/>
      <c r="DL254" s="90"/>
      <c r="DM254" s="90"/>
      <c r="DN254" s="90"/>
      <c r="DO254" s="90"/>
      <c r="DP254" s="90"/>
      <c r="DQ254" s="90"/>
      <c r="DR254" s="90"/>
      <c r="DS254" s="90"/>
      <c r="DT254" s="90"/>
      <c r="DU254" s="90"/>
      <c r="DV254" s="90"/>
      <c r="DW254" s="90"/>
      <c r="DX254" s="90"/>
      <c r="DY254" s="90"/>
      <c r="DZ254" s="90"/>
      <c r="EA254" s="90"/>
      <c r="EB254" s="90"/>
      <c r="EC254" s="90"/>
      <c r="ED254" s="90"/>
      <c r="EE254" s="90"/>
      <c r="EF254" s="90"/>
      <c r="EG254" s="90"/>
      <c r="EH254" s="90"/>
      <c r="EI254" s="90"/>
      <c r="EJ254" s="90"/>
      <c r="EK254" s="90"/>
      <c r="EL254" s="90"/>
      <c r="EM254" s="90"/>
    </row>
    <row r="255" spans="1:143" ht="12.75" hidden="1" customHeight="1" x14ac:dyDescent="0.25">
      <c r="A255" s="90"/>
      <c r="B255" s="90"/>
      <c r="C255" s="90"/>
      <c r="D255" s="90"/>
      <c r="E255" s="90"/>
      <c r="F255" s="90" t="e">
        <f t="shared" si="12"/>
        <v>#REF!</v>
      </c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 t="e">
        <f t="shared" si="9"/>
        <v>#REF!</v>
      </c>
      <c r="X255" s="90" t="e">
        <f t="shared" si="10"/>
        <v>#REF!</v>
      </c>
      <c r="Y255" s="90"/>
      <c r="Z255" s="90"/>
      <c r="AA255" s="115"/>
      <c r="AB255" s="91"/>
      <c r="AC255" s="91"/>
      <c r="AD255" s="91"/>
      <c r="AE255" s="205"/>
      <c r="AF255" s="205"/>
      <c r="AG255" s="205"/>
      <c r="AH255" s="205"/>
      <c r="AI255" s="205"/>
      <c r="AJ255" s="205"/>
      <c r="AK255" s="205"/>
      <c r="AL255" s="205"/>
      <c r="AM255" s="205"/>
      <c r="AN255" s="117"/>
      <c r="AO255" s="118"/>
      <c r="AP255" s="118"/>
      <c r="AQ255" s="118"/>
      <c r="AR255" s="118"/>
      <c r="AS255" s="118"/>
      <c r="AT255" s="119"/>
      <c r="AU255" s="104"/>
      <c r="AV255" s="104"/>
      <c r="AW255" s="104"/>
      <c r="AX255" s="104"/>
      <c r="AY255" s="104"/>
      <c r="AZ255" s="104"/>
      <c r="BA255" s="104"/>
      <c r="BB255" s="206"/>
      <c r="BC255" s="206"/>
      <c r="BD255" s="206"/>
      <c r="BE255" s="206"/>
      <c r="BF255" s="206"/>
      <c r="BG255" s="206"/>
      <c r="BH255" s="203"/>
      <c r="BI255" s="203"/>
      <c r="BJ255" s="203"/>
      <c r="BK255" s="203"/>
      <c r="BL255" s="203"/>
      <c r="BM255" s="203"/>
      <c r="BN255" s="207" t="str">
        <f t="shared" si="13"/>
        <v/>
      </c>
      <c r="BO255" s="208"/>
      <c r="BP255" s="208"/>
      <c r="BQ255" s="208"/>
      <c r="BR255" s="208"/>
      <c r="BS255" s="208"/>
      <c r="BT255" s="100"/>
      <c r="BU255" s="91"/>
      <c r="BV255" s="91"/>
      <c r="BW255" s="91"/>
      <c r="BX255" s="143"/>
      <c r="BY255" s="143"/>
      <c r="BZ255" s="143"/>
      <c r="CA255" s="143"/>
      <c r="CB255" s="143"/>
      <c r="CC255" s="143"/>
      <c r="CD255" s="143"/>
      <c r="CE255" s="143"/>
      <c r="CF255" s="143"/>
      <c r="CG255" s="143"/>
      <c r="CH255" s="143"/>
      <c r="CI255" s="143"/>
      <c r="CJ255" s="143"/>
      <c r="CK255" s="143"/>
      <c r="CL255" s="143"/>
      <c r="CM255" s="90"/>
      <c r="CN255" s="90"/>
      <c r="CO255" s="90"/>
      <c r="CP255" s="90"/>
      <c r="CQ255" s="90"/>
      <c r="CR255" s="90"/>
      <c r="CS255" s="90"/>
      <c r="CT255" s="90"/>
      <c r="CU255" s="90"/>
      <c r="CV255" s="90"/>
      <c r="CW255" s="90"/>
      <c r="CX255" s="90"/>
      <c r="CY255" s="90"/>
      <c r="CZ255" s="90"/>
      <c r="DA255" s="90"/>
      <c r="DB255" s="90"/>
      <c r="DC255" s="90"/>
      <c r="DD255" s="90"/>
      <c r="DE255" s="90"/>
      <c r="DF255" s="90"/>
      <c r="DG255" s="90"/>
      <c r="DH255" s="90"/>
      <c r="DI255" s="90"/>
      <c r="DJ255" s="90"/>
      <c r="DK255" s="90"/>
      <c r="DL255" s="90"/>
      <c r="DM255" s="90"/>
      <c r="DN255" s="90"/>
      <c r="DO255" s="90"/>
      <c r="DP255" s="90"/>
      <c r="DQ255" s="90"/>
      <c r="DR255" s="90"/>
      <c r="DS255" s="90"/>
      <c r="DT255" s="90"/>
      <c r="DU255" s="90"/>
      <c r="DV255" s="90"/>
      <c r="DW255" s="90"/>
      <c r="DX255" s="90"/>
      <c r="DY255" s="90"/>
      <c r="DZ255" s="90"/>
      <c r="EA255" s="90"/>
      <c r="EB255" s="90"/>
      <c r="EC255" s="90"/>
      <c r="ED255" s="90"/>
      <c r="EE255" s="90"/>
      <c r="EF255" s="90"/>
      <c r="EG255" s="90"/>
      <c r="EH255" s="90"/>
      <c r="EI255" s="90"/>
      <c r="EJ255" s="90"/>
      <c r="EK255" s="90"/>
      <c r="EL255" s="90"/>
      <c r="EM255" s="90"/>
    </row>
    <row r="256" spans="1:143" ht="12.75" hidden="1" customHeight="1" x14ac:dyDescent="0.25">
      <c r="A256" s="90"/>
      <c r="B256" s="90"/>
      <c r="C256" s="90"/>
      <c r="D256" s="90"/>
      <c r="E256" s="90"/>
      <c r="F256" s="90" t="e">
        <f t="shared" si="12"/>
        <v>#REF!</v>
      </c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 t="e">
        <f t="shared" si="9"/>
        <v>#REF!</v>
      </c>
      <c r="X256" s="90" t="e">
        <f t="shared" si="10"/>
        <v>#REF!</v>
      </c>
      <c r="Y256" s="90"/>
      <c r="Z256" s="90"/>
      <c r="AA256" s="115"/>
      <c r="AB256" s="91"/>
      <c r="AC256" s="91"/>
      <c r="AD256" s="91"/>
      <c r="AE256" s="205"/>
      <c r="AF256" s="205"/>
      <c r="AG256" s="205"/>
      <c r="AH256" s="205"/>
      <c r="AI256" s="205"/>
      <c r="AJ256" s="205"/>
      <c r="AK256" s="205"/>
      <c r="AL256" s="205"/>
      <c r="AM256" s="205"/>
      <c r="AN256" s="116"/>
      <c r="AO256" s="118"/>
      <c r="AP256" s="118"/>
      <c r="AQ256" s="118"/>
      <c r="AR256" s="118"/>
      <c r="AS256" s="118"/>
      <c r="AT256" s="116"/>
      <c r="AU256" s="104"/>
      <c r="AV256" s="104"/>
      <c r="AW256" s="104"/>
      <c r="AX256" s="104"/>
      <c r="AY256" s="104"/>
      <c r="AZ256" s="104"/>
      <c r="BA256" s="104"/>
      <c r="BB256" s="206"/>
      <c r="BC256" s="206"/>
      <c r="BD256" s="206"/>
      <c r="BE256" s="206"/>
      <c r="BF256" s="206"/>
      <c r="BG256" s="206"/>
      <c r="BH256" s="203"/>
      <c r="BI256" s="203"/>
      <c r="BJ256" s="203"/>
      <c r="BK256" s="203"/>
      <c r="BL256" s="203"/>
      <c r="BM256" s="203"/>
      <c r="BN256" s="207" t="str">
        <f t="shared" si="13"/>
        <v/>
      </c>
      <c r="BO256" s="208"/>
      <c r="BP256" s="208"/>
      <c r="BQ256" s="208"/>
      <c r="BR256" s="208"/>
      <c r="BS256" s="208"/>
      <c r="BT256" s="100"/>
      <c r="BU256" s="91"/>
      <c r="BV256" s="91"/>
      <c r="BW256" s="91"/>
      <c r="BX256" s="143"/>
      <c r="BY256" s="143"/>
      <c r="BZ256" s="143"/>
      <c r="CA256" s="143"/>
      <c r="CB256" s="143"/>
      <c r="CC256" s="143"/>
      <c r="CD256" s="143"/>
      <c r="CE256" s="143"/>
      <c r="CF256" s="143"/>
      <c r="CG256" s="143"/>
      <c r="CH256" s="143"/>
      <c r="CI256" s="143"/>
      <c r="CJ256" s="143"/>
      <c r="CK256" s="143"/>
      <c r="CL256" s="143"/>
      <c r="CM256" s="90"/>
      <c r="CN256" s="90"/>
      <c r="CO256" s="90"/>
      <c r="CP256" s="90"/>
      <c r="CQ256" s="90"/>
      <c r="CR256" s="90"/>
      <c r="CS256" s="90"/>
      <c r="CT256" s="90"/>
      <c r="CU256" s="90"/>
      <c r="CV256" s="90"/>
      <c r="CW256" s="90"/>
      <c r="CX256" s="90"/>
      <c r="CY256" s="90"/>
      <c r="CZ256" s="90"/>
      <c r="DA256" s="90"/>
      <c r="DB256" s="90"/>
      <c r="DC256" s="90"/>
      <c r="DD256" s="90"/>
      <c r="DE256" s="90"/>
      <c r="DF256" s="90"/>
      <c r="DG256" s="90"/>
      <c r="DH256" s="90"/>
      <c r="DI256" s="90"/>
      <c r="DJ256" s="90"/>
      <c r="DK256" s="90"/>
      <c r="DL256" s="90"/>
      <c r="DM256" s="90"/>
      <c r="DN256" s="90"/>
      <c r="DO256" s="90"/>
      <c r="DP256" s="90"/>
      <c r="DQ256" s="90"/>
      <c r="DR256" s="90"/>
      <c r="DS256" s="90"/>
      <c r="DT256" s="90"/>
      <c r="DU256" s="90"/>
      <c r="DV256" s="90"/>
      <c r="DW256" s="90"/>
      <c r="DX256" s="90"/>
      <c r="DY256" s="90"/>
      <c r="DZ256" s="90"/>
      <c r="EA256" s="90"/>
      <c r="EB256" s="90"/>
      <c r="EC256" s="90"/>
      <c r="ED256" s="90"/>
      <c r="EE256" s="90"/>
      <c r="EF256" s="90"/>
      <c r="EG256" s="90"/>
      <c r="EH256" s="90"/>
      <c r="EI256" s="90"/>
      <c r="EJ256" s="90"/>
      <c r="EK256" s="90"/>
      <c r="EL256" s="90"/>
      <c r="EM256" s="90"/>
    </row>
    <row r="257" spans="1:143" ht="12.75" hidden="1" customHeight="1" x14ac:dyDescent="0.25">
      <c r="A257" s="90"/>
      <c r="B257" s="90"/>
      <c r="C257" s="90"/>
      <c r="D257" s="90"/>
      <c r="E257" s="90"/>
      <c r="F257" s="90" t="e">
        <f t="shared" si="12"/>
        <v>#REF!</v>
      </c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 t="e">
        <f t="shared" si="9"/>
        <v>#REF!</v>
      </c>
      <c r="X257" s="90" t="e">
        <f t="shared" si="10"/>
        <v>#REF!</v>
      </c>
      <c r="Y257" s="90"/>
      <c r="Z257" s="90"/>
      <c r="AA257" s="115"/>
      <c r="AB257" s="91"/>
      <c r="AC257" s="91"/>
      <c r="AD257" s="91"/>
      <c r="AE257" s="205"/>
      <c r="AF257" s="205"/>
      <c r="AG257" s="205"/>
      <c r="AH257" s="205"/>
      <c r="AI257" s="205"/>
      <c r="AJ257" s="205"/>
      <c r="AK257" s="205"/>
      <c r="AL257" s="205"/>
      <c r="AM257" s="205"/>
      <c r="AN257" s="117"/>
      <c r="AO257" s="118"/>
      <c r="AP257" s="118"/>
      <c r="AQ257" s="118"/>
      <c r="AR257" s="118"/>
      <c r="AS257" s="118"/>
      <c r="AT257" s="119"/>
      <c r="AU257" s="104"/>
      <c r="AV257" s="104"/>
      <c r="AW257" s="104"/>
      <c r="AX257" s="104"/>
      <c r="AY257" s="104"/>
      <c r="AZ257" s="104"/>
      <c r="BA257" s="104"/>
      <c r="BB257" s="206"/>
      <c r="BC257" s="206"/>
      <c r="BD257" s="206"/>
      <c r="BE257" s="206"/>
      <c r="BF257" s="206"/>
      <c r="BG257" s="206"/>
      <c r="BH257" s="203"/>
      <c r="BI257" s="203"/>
      <c r="BJ257" s="203"/>
      <c r="BK257" s="203"/>
      <c r="BL257" s="203"/>
      <c r="BM257" s="203"/>
      <c r="BN257" s="207" t="str">
        <f t="shared" si="13"/>
        <v/>
      </c>
      <c r="BO257" s="208"/>
      <c r="BP257" s="208"/>
      <c r="BQ257" s="208"/>
      <c r="BR257" s="208"/>
      <c r="BS257" s="208"/>
      <c r="BT257" s="100"/>
      <c r="BU257" s="91"/>
      <c r="BV257" s="91"/>
      <c r="BW257" s="91"/>
      <c r="BX257" s="143"/>
      <c r="BY257" s="143"/>
      <c r="BZ257" s="143"/>
      <c r="CA257" s="143"/>
      <c r="CB257" s="143"/>
      <c r="CC257" s="143"/>
      <c r="CD257" s="143"/>
      <c r="CE257" s="143"/>
      <c r="CF257" s="143"/>
      <c r="CG257" s="143"/>
      <c r="CH257" s="143"/>
      <c r="CI257" s="143"/>
      <c r="CJ257" s="143"/>
      <c r="CK257" s="143"/>
      <c r="CL257" s="143"/>
      <c r="CM257" s="90"/>
      <c r="CN257" s="90"/>
      <c r="CO257" s="90"/>
      <c r="CP257" s="90"/>
      <c r="CQ257" s="90"/>
      <c r="CR257" s="90"/>
      <c r="CS257" s="90"/>
      <c r="CT257" s="90"/>
      <c r="CU257" s="90"/>
      <c r="CV257" s="90"/>
      <c r="CW257" s="90"/>
      <c r="CX257" s="90"/>
      <c r="CY257" s="90"/>
      <c r="CZ257" s="90"/>
      <c r="DA257" s="90"/>
      <c r="DB257" s="90"/>
      <c r="DC257" s="90"/>
      <c r="DD257" s="90"/>
      <c r="DE257" s="90"/>
      <c r="DF257" s="90"/>
      <c r="DG257" s="90"/>
      <c r="DH257" s="90"/>
      <c r="DI257" s="90"/>
      <c r="DJ257" s="90"/>
      <c r="DK257" s="90"/>
      <c r="DL257" s="90"/>
      <c r="DM257" s="90"/>
      <c r="DN257" s="90"/>
      <c r="DO257" s="90"/>
      <c r="DP257" s="90"/>
      <c r="DQ257" s="90"/>
      <c r="DR257" s="90"/>
      <c r="DS257" s="90"/>
      <c r="DT257" s="90"/>
      <c r="DU257" s="90"/>
      <c r="DV257" s="90"/>
      <c r="DW257" s="90"/>
      <c r="DX257" s="90"/>
      <c r="DY257" s="90"/>
      <c r="DZ257" s="90"/>
      <c r="EA257" s="90"/>
      <c r="EB257" s="90"/>
      <c r="EC257" s="90"/>
      <c r="ED257" s="90"/>
      <c r="EE257" s="90"/>
      <c r="EF257" s="90"/>
      <c r="EG257" s="90"/>
      <c r="EH257" s="90"/>
      <c r="EI257" s="90"/>
      <c r="EJ257" s="90"/>
      <c r="EK257" s="90"/>
      <c r="EL257" s="90"/>
      <c r="EM257" s="90"/>
    </row>
    <row r="258" spans="1:143" ht="12.75" hidden="1" customHeight="1" x14ac:dyDescent="0.25">
      <c r="A258" s="90"/>
      <c r="B258" s="90"/>
      <c r="C258" s="90"/>
      <c r="D258" s="90"/>
      <c r="E258" s="90"/>
      <c r="F258" s="90" t="e">
        <f t="shared" si="12"/>
        <v>#REF!</v>
      </c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 t="e">
        <f t="shared" si="9"/>
        <v>#REF!</v>
      </c>
      <c r="X258" s="90" t="e">
        <f t="shared" si="10"/>
        <v>#REF!</v>
      </c>
      <c r="Y258" s="90"/>
      <c r="Z258" s="90"/>
      <c r="AA258" s="115"/>
      <c r="AB258" s="91"/>
      <c r="AC258" s="91"/>
      <c r="AD258" s="91"/>
      <c r="AE258" s="205"/>
      <c r="AF258" s="205"/>
      <c r="AG258" s="205"/>
      <c r="AH258" s="205"/>
      <c r="AI258" s="205"/>
      <c r="AJ258" s="205"/>
      <c r="AK258" s="205"/>
      <c r="AL258" s="205"/>
      <c r="AM258" s="205"/>
      <c r="AN258" s="116"/>
      <c r="AO258" s="118"/>
      <c r="AP258" s="118"/>
      <c r="AQ258" s="118"/>
      <c r="AR258" s="118"/>
      <c r="AS258" s="118"/>
      <c r="AT258" s="116"/>
      <c r="AU258" s="104"/>
      <c r="AV258" s="104"/>
      <c r="AW258" s="104"/>
      <c r="AX258" s="104"/>
      <c r="AY258" s="104"/>
      <c r="AZ258" s="104"/>
      <c r="BA258" s="104"/>
      <c r="BB258" s="206"/>
      <c r="BC258" s="206"/>
      <c r="BD258" s="206"/>
      <c r="BE258" s="206"/>
      <c r="BF258" s="206"/>
      <c r="BG258" s="206"/>
      <c r="BH258" s="203"/>
      <c r="BI258" s="203"/>
      <c r="BJ258" s="203"/>
      <c r="BK258" s="203"/>
      <c r="BL258" s="203"/>
      <c r="BM258" s="203"/>
      <c r="BN258" s="207" t="str">
        <f t="shared" si="13"/>
        <v/>
      </c>
      <c r="BO258" s="208"/>
      <c r="BP258" s="208"/>
      <c r="BQ258" s="208"/>
      <c r="BR258" s="208"/>
      <c r="BS258" s="208"/>
      <c r="BT258" s="100"/>
      <c r="BU258" s="91"/>
      <c r="BV258" s="91"/>
      <c r="BW258" s="91"/>
      <c r="BX258" s="143"/>
      <c r="BY258" s="143"/>
      <c r="BZ258" s="143"/>
      <c r="CA258" s="143"/>
      <c r="CB258" s="143"/>
      <c r="CC258" s="143"/>
      <c r="CD258" s="143"/>
      <c r="CE258" s="143"/>
      <c r="CF258" s="143"/>
      <c r="CG258" s="143"/>
      <c r="CH258" s="143"/>
      <c r="CI258" s="143"/>
      <c r="CJ258" s="143"/>
      <c r="CK258" s="143"/>
      <c r="CL258" s="143"/>
      <c r="CM258" s="90"/>
      <c r="CN258" s="90"/>
      <c r="CO258" s="90"/>
      <c r="CP258" s="90"/>
      <c r="CQ258" s="90"/>
      <c r="CR258" s="90"/>
      <c r="CS258" s="90"/>
      <c r="CT258" s="90"/>
      <c r="CU258" s="90"/>
      <c r="CV258" s="90"/>
      <c r="CW258" s="90"/>
      <c r="CX258" s="90"/>
      <c r="CY258" s="90"/>
      <c r="CZ258" s="90"/>
      <c r="DA258" s="90"/>
      <c r="DB258" s="90"/>
      <c r="DC258" s="90"/>
      <c r="DD258" s="90"/>
      <c r="DE258" s="90"/>
      <c r="DF258" s="90"/>
      <c r="DG258" s="90"/>
      <c r="DH258" s="90"/>
      <c r="DI258" s="90"/>
      <c r="DJ258" s="90"/>
      <c r="DK258" s="90"/>
      <c r="DL258" s="90"/>
      <c r="DM258" s="90"/>
      <c r="DN258" s="90"/>
      <c r="DO258" s="90"/>
      <c r="DP258" s="90"/>
      <c r="DQ258" s="90"/>
      <c r="DR258" s="90"/>
      <c r="DS258" s="90"/>
      <c r="DT258" s="90"/>
      <c r="DU258" s="90"/>
      <c r="DV258" s="90"/>
      <c r="DW258" s="90"/>
      <c r="DX258" s="90"/>
      <c r="DY258" s="90"/>
      <c r="DZ258" s="90"/>
      <c r="EA258" s="90"/>
      <c r="EB258" s="90"/>
      <c r="EC258" s="90"/>
      <c r="ED258" s="90"/>
      <c r="EE258" s="90"/>
      <c r="EF258" s="90"/>
      <c r="EG258" s="90"/>
      <c r="EH258" s="90"/>
      <c r="EI258" s="90"/>
      <c r="EJ258" s="90"/>
      <c r="EK258" s="90"/>
      <c r="EL258" s="90"/>
      <c r="EM258" s="90"/>
    </row>
    <row r="259" spans="1:143" ht="12.75" hidden="1" customHeight="1" x14ac:dyDescent="0.25">
      <c r="A259" s="90"/>
      <c r="B259" s="90"/>
      <c r="C259" s="90"/>
      <c r="D259" s="90"/>
      <c r="E259" s="90"/>
      <c r="F259" s="90" t="e">
        <f t="shared" si="12"/>
        <v>#REF!</v>
      </c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 t="e">
        <f t="shared" si="9"/>
        <v>#REF!</v>
      </c>
      <c r="X259" s="90" t="e">
        <f t="shared" si="10"/>
        <v>#REF!</v>
      </c>
      <c r="Y259" s="90"/>
      <c r="Z259" s="90"/>
      <c r="AA259" s="115"/>
      <c r="AB259" s="91"/>
      <c r="AC259" s="91"/>
      <c r="AD259" s="91"/>
      <c r="AE259" s="205"/>
      <c r="AF259" s="205"/>
      <c r="AG259" s="205"/>
      <c r="AH259" s="205"/>
      <c r="AI259" s="205"/>
      <c r="AJ259" s="205"/>
      <c r="AK259" s="205"/>
      <c r="AL259" s="205"/>
      <c r="AM259" s="205"/>
      <c r="AN259" s="117"/>
      <c r="AO259" s="118"/>
      <c r="AP259" s="118"/>
      <c r="AQ259" s="118"/>
      <c r="AR259" s="118"/>
      <c r="AS259" s="118"/>
      <c r="AT259" s="119"/>
      <c r="AU259" s="104"/>
      <c r="AV259" s="104"/>
      <c r="AW259" s="104"/>
      <c r="AX259" s="104"/>
      <c r="AY259" s="104"/>
      <c r="AZ259" s="104"/>
      <c r="BA259" s="104"/>
      <c r="BB259" s="206"/>
      <c r="BC259" s="206"/>
      <c r="BD259" s="206"/>
      <c r="BE259" s="206"/>
      <c r="BF259" s="206"/>
      <c r="BG259" s="206"/>
      <c r="BH259" s="203"/>
      <c r="BI259" s="203"/>
      <c r="BJ259" s="203"/>
      <c r="BK259" s="203"/>
      <c r="BL259" s="203"/>
      <c r="BM259" s="203"/>
      <c r="BN259" s="207" t="str">
        <f t="shared" si="13"/>
        <v/>
      </c>
      <c r="BO259" s="208"/>
      <c r="BP259" s="208"/>
      <c r="BQ259" s="208"/>
      <c r="BR259" s="208"/>
      <c r="BS259" s="208"/>
      <c r="BT259" s="100"/>
      <c r="BU259" s="91"/>
      <c r="BV259" s="91"/>
      <c r="BW259" s="91"/>
      <c r="BX259" s="143"/>
      <c r="BY259" s="143"/>
      <c r="BZ259" s="143"/>
      <c r="CA259" s="143"/>
      <c r="CB259" s="143"/>
      <c r="CC259" s="143"/>
      <c r="CD259" s="143"/>
      <c r="CE259" s="143"/>
      <c r="CF259" s="143"/>
      <c r="CG259" s="143"/>
      <c r="CH259" s="143"/>
      <c r="CI259" s="143"/>
      <c r="CJ259" s="143"/>
      <c r="CK259" s="143"/>
      <c r="CL259" s="143"/>
      <c r="CM259" s="90"/>
      <c r="CN259" s="90"/>
      <c r="CO259" s="90"/>
      <c r="CP259" s="90"/>
      <c r="CQ259" s="90"/>
      <c r="CR259" s="90"/>
      <c r="CS259" s="90"/>
      <c r="CT259" s="90"/>
      <c r="CU259" s="90"/>
      <c r="CV259" s="90"/>
      <c r="CW259" s="90"/>
      <c r="CX259" s="90"/>
      <c r="CY259" s="90"/>
      <c r="CZ259" s="90"/>
      <c r="DA259" s="90"/>
      <c r="DB259" s="90"/>
      <c r="DC259" s="90"/>
      <c r="DD259" s="90"/>
      <c r="DE259" s="90"/>
      <c r="DF259" s="90"/>
      <c r="DG259" s="90"/>
      <c r="DH259" s="90"/>
      <c r="DI259" s="90"/>
      <c r="DJ259" s="90"/>
      <c r="DK259" s="90"/>
      <c r="DL259" s="90"/>
      <c r="DM259" s="90"/>
      <c r="DN259" s="90"/>
      <c r="DO259" s="90"/>
      <c r="DP259" s="90"/>
      <c r="DQ259" s="90"/>
      <c r="DR259" s="90"/>
      <c r="DS259" s="90"/>
      <c r="DT259" s="90"/>
      <c r="DU259" s="90"/>
      <c r="DV259" s="90"/>
      <c r="DW259" s="90"/>
      <c r="DX259" s="90"/>
      <c r="DY259" s="90"/>
      <c r="DZ259" s="90"/>
      <c r="EA259" s="90"/>
      <c r="EB259" s="90"/>
      <c r="EC259" s="90"/>
      <c r="ED259" s="90"/>
      <c r="EE259" s="90"/>
      <c r="EF259" s="90"/>
      <c r="EG259" s="90"/>
      <c r="EH259" s="90"/>
      <c r="EI259" s="90"/>
      <c r="EJ259" s="90"/>
      <c r="EK259" s="90"/>
      <c r="EL259" s="90"/>
      <c r="EM259" s="90"/>
    </row>
    <row r="260" spans="1:143" ht="12.75" hidden="1" customHeight="1" x14ac:dyDescent="0.25">
      <c r="A260" s="90"/>
      <c r="B260" s="90"/>
      <c r="C260" s="90"/>
      <c r="D260" s="90"/>
      <c r="E260" s="90"/>
      <c r="F260" s="90" t="e">
        <f t="shared" si="12"/>
        <v>#REF!</v>
      </c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 t="e">
        <f t="shared" si="9"/>
        <v>#REF!</v>
      </c>
      <c r="X260" s="90" t="e">
        <f t="shared" si="10"/>
        <v>#REF!</v>
      </c>
      <c r="Y260" s="90"/>
      <c r="Z260" s="90"/>
      <c r="AA260" s="115"/>
      <c r="AB260" s="91"/>
      <c r="AC260" s="91"/>
      <c r="AD260" s="91"/>
      <c r="AE260" s="205"/>
      <c r="AF260" s="205"/>
      <c r="AG260" s="205"/>
      <c r="AH260" s="205"/>
      <c r="AI260" s="205"/>
      <c r="AJ260" s="205"/>
      <c r="AK260" s="205"/>
      <c r="AL260" s="205"/>
      <c r="AM260" s="205"/>
      <c r="AN260" s="116"/>
      <c r="AO260" s="118"/>
      <c r="AP260" s="118"/>
      <c r="AQ260" s="118"/>
      <c r="AR260" s="118"/>
      <c r="AS260" s="118"/>
      <c r="AT260" s="116"/>
      <c r="AU260" s="104"/>
      <c r="AV260" s="104"/>
      <c r="AW260" s="104"/>
      <c r="AX260" s="104"/>
      <c r="AY260" s="104"/>
      <c r="AZ260" s="104"/>
      <c r="BA260" s="104"/>
      <c r="BB260" s="206"/>
      <c r="BC260" s="206"/>
      <c r="BD260" s="206"/>
      <c r="BE260" s="206"/>
      <c r="BF260" s="206"/>
      <c r="BG260" s="206"/>
      <c r="BH260" s="203"/>
      <c r="BI260" s="203"/>
      <c r="BJ260" s="203"/>
      <c r="BK260" s="203"/>
      <c r="BL260" s="203"/>
      <c r="BM260" s="203"/>
      <c r="BN260" s="207" t="str">
        <f t="shared" si="13"/>
        <v/>
      </c>
      <c r="BO260" s="208"/>
      <c r="BP260" s="208"/>
      <c r="BQ260" s="208"/>
      <c r="BR260" s="208"/>
      <c r="BS260" s="208"/>
      <c r="BT260" s="100"/>
      <c r="BU260" s="91"/>
      <c r="BV260" s="91"/>
      <c r="BW260" s="91"/>
      <c r="BX260" s="143"/>
      <c r="BY260" s="143"/>
      <c r="BZ260" s="143"/>
      <c r="CA260" s="143"/>
      <c r="CB260" s="143"/>
      <c r="CC260" s="143"/>
      <c r="CD260" s="143"/>
      <c r="CE260" s="143"/>
      <c r="CF260" s="143"/>
      <c r="CG260" s="143"/>
      <c r="CH260" s="143"/>
      <c r="CI260" s="143"/>
      <c r="CJ260" s="143"/>
      <c r="CK260" s="143"/>
      <c r="CL260" s="143"/>
      <c r="CM260" s="90"/>
      <c r="CN260" s="90"/>
      <c r="CO260" s="90"/>
      <c r="CP260" s="90"/>
      <c r="CQ260" s="90"/>
      <c r="CR260" s="90"/>
      <c r="CS260" s="90"/>
      <c r="CT260" s="90"/>
      <c r="CU260" s="90"/>
      <c r="CV260" s="90"/>
      <c r="CW260" s="90"/>
      <c r="CX260" s="90"/>
      <c r="CY260" s="90"/>
      <c r="CZ260" s="90"/>
      <c r="DA260" s="90"/>
      <c r="DB260" s="90"/>
      <c r="DC260" s="90"/>
      <c r="DD260" s="90"/>
      <c r="DE260" s="90"/>
      <c r="DF260" s="90"/>
      <c r="DG260" s="90"/>
      <c r="DH260" s="90"/>
      <c r="DI260" s="90"/>
      <c r="DJ260" s="90"/>
      <c r="DK260" s="90"/>
      <c r="DL260" s="90"/>
      <c r="DM260" s="90"/>
      <c r="DN260" s="90"/>
      <c r="DO260" s="90"/>
      <c r="DP260" s="90"/>
      <c r="DQ260" s="90"/>
      <c r="DR260" s="90"/>
      <c r="DS260" s="90"/>
      <c r="DT260" s="90"/>
      <c r="DU260" s="90"/>
      <c r="DV260" s="90"/>
      <c r="DW260" s="90"/>
      <c r="DX260" s="90"/>
      <c r="DY260" s="90"/>
      <c r="DZ260" s="90"/>
      <c r="EA260" s="90"/>
      <c r="EB260" s="90"/>
      <c r="EC260" s="90"/>
      <c r="ED260" s="90"/>
      <c r="EE260" s="90"/>
      <c r="EF260" s="90"/>
      <c r="EG260" s="90"/>
      <c r="EH260" s="90"/>
      <c r="EI260" s="90"/>
      <c r="EJ260" s="90"/>
      <c r="EK260" s="90"/>
      <c r="EL260" s="90"/>
      <c r="EM260" s="90"/>
    </row>
    <row r="261" spans="1:143" ht="12.75" hidden="1" customHeight="1" x14ac:dyDescent="0.25">
      <c r="A261" s="90"/>
      <c r="B261" s="90"/>
      <c r="C261" s="90"/>
      <c r="D261" s="90"/>
      <c r="E261" s="90"/>
      <c r="F261" s="90" t="e">
        <f t="shared" si="12"/>
        <v>#REF!</v>
      </c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 t="e">
        <f t="shared" si="9"/>
        <v>#REF!</v>
      </c>
      <c r="X261" s="90" t="e">
        <f t="shared" si="10"/>
        <v>#REF!</v>
      </c>
      <c r="Y261" s="90"/>
      <c r="Z261" s="90"/>
      <c r="AA261" s="115"/>
      <c r="AB261" s="91"/>
      <c r="AC261" s="91"/>
      <c r="AD261" s="91"/>
      <c r="AE261" s="205"/>
      <c r="AF261" s="205"/>
      <c r="AG261" s="205"/>
      <c r="AH261" s="205"/>
      <c r="AI261" s="205"/>
      <c r="AJ261" s="205"/>
      <c r="AK261" s="205"/>
      <c r="AL261" s="205"/>
      <c r="AM261" s="205"/>
      <c r="AN261" s="117"/>
      <c r="AO261" s="118"/>
      <c r="AP261" s="118"/>
      <c r="AQ261" s="118"/>
      <c r="AR261" s="118"/>
      <c r="AS261" s="118"/>
      <c r="AT261" s="119"/>
      <c r="AU261" s="104"/>
      <c r="AV261" s="104"/>
      <c r="AW261" s="104"/>
      <c r="AX261" s="104"/>
      <c r="AY261" s="104"/>
      <c r="AZ261" s="104"/>
      <c r="BA261" s="104"/>
      <c r="BB261" s="206"/>
      <c r="BC261" s="206"/>
      <c r="BD261" s="206"/>
      <c r="BE261" s="206"/>
      <c r="BF261" s="206"/>
      <c r="BG261" s="206"/>
      <c r="BH261" s="203"/>
      <c r="BI261" s="203"/>
      <c r="BJ261" s="203"/>
      <c r="BK261" s="203"/>
      <c r="BL261" s="203"/>
      <c r="BM261" s="203"/>
      <c r="BN261" s="207" t="str">
        <f t="shared" si="13"/>
        <v/>
      </c>
      <c r="BO261" s="208"/>
      <c r="BP261" s="208"/>
      <c r="BQ261" s="208"/>
      <c r="BR261" s="208"/>
      <c r="BS261" s="208"/>
      <c r="BT261" s="100"/>
      <c r="BU261" s="91"/>
      <c r="BV261" s="91"/>
      <c r="BW261" s="91"/>
      <c r="BX261" s="143"/>
      <c r="BY261" s="143"/>
      <c r="BZ261" s="143"/>
      <c r="CA261" s="143"/>
      <c r="CB261" s="143"/>
      <c r="CC261" s="143"/>
      <c r="CD261" s="143"/>
      <c r="CE261" s="143"/>
      <c r="CF261" s="143"/>
      <c r="CG261" s="143"/>
      <c r="CH261" s="143"/>
      <c r="CI261" s="143"/>
      <c r="CJ261" s="143"/>
      <c r="CK261" s="143"/>
      <c r="CL261" s="143"/>
      <c r="CM261" s="90"/>
      <c r="CN261" s="90"/>
      <c r="CO261" s="90"/>
      <c r="CP261" s="90"/>
      <c r="CQ261" s="90"/>
      <c r="CR261" s="90"/>
      <c r="CS261" s="90"/>
      <c r="CT261" s="90"/>
      <c r="CU261" s="90"/>
      <c r="CV261" s="90"/>
      <c r="CW261" s="90"/>
      <c r="CX261" s="90"/>
      <c r="CY261" s="90"/>
      <c r="CZ261" s="90"/>
      <c r="DA261" s="90"/>
      <c r="DB261" s="90"/>
      <c r="DC261" s="90"/>
      <c r="DD261" s="90"/>
      <c r="DE261" s="90"/>
      <c r="DF261" s="90"/>
      <c r="DG261" s="90"/>
      <c r="DH261" s="90"/>
      <c r="DI261" s="90"/>
      <c r="DJ261" s="90"/>
      <c r="DK261" s="90"/>
      <c r="DL261" s="90"/>
      <c r="DM261" s="90"/>
      <c r="DN261" s="90"/>
      <c r="DO261" s="90"/>
      <c r="DP261" s="90"/>
      <c r="DQ261" s="90"/>
      <c r="DR261" s="90"/>
      <c r="DS261" s="90"/>
      <c r="DT261" s="90"/>
      <c r="DU261" s="90"/>
      <c r="DV261" s="90"/>
      <c r="DW261" s="90"/>
      <c r="DX261" s="90"/>
      <c r="DY261" s="90"/>
      <c r="DZ261" s="90"/>
      <c r="EA261" s="90"/>
      <c r="EB261" s="90"/>
      <c r="EC261" s="90"/>
      <c r="ED261" s="90"/>
      <c r="EE261" s="90"/>
      <c r="EF261" s="90"/>
      <c r="EG261" s="90"/>
      <c r="EH261" s="90"/>
      <c r="EI261" s="90"/>
      <c r="EJ261" s="90"/>
      <c r="EK261" s="90"/>
      <c r="EL261" s="90"/>
      <c r="EM261" s="90"/>
    </row>
    <row r="262" spans="1:143" ht="12.75" hidden="1" customHeight="1" x14ac:dyDescent="0.25">
      <c r="A262" s="90"/>
      <c r="B262" s="90"/>
      <c r="C262" s="90"/>
      <c r="D262" s="90"/>
      <c r="E262" s="90"/>
      <c r="F262" s="90" t="e">
        <f t="shared" si="12"/>
        <v>#REF!</v>
      </c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 t="e">
        <f t="shared" si="9"/>
        <v>#REF!</v>
      </c>
      <c r="X262" s="90" t="e">
        <f t="shared" si="10"/>
        <v>#REF!</v>
      </c>
      <c r="Y262" s="90"/>
      <c r="Z262" s="90"/>
      <c r="AA262" s="115"/>
      <c r="AB262" s="91"/>
      <c r="AC262" s="91"/>
      <c r="AD262" s="91"/>
      <c r="AE262" s="205"/>
      <c r="AF262" s="205"/>
      <c r="AG262" s="205"/>
      <c r="AH262" s="205"/>
      <c r="AI262" s="205"/>
      <c r="AJ262" s="205"/>
      <c r="AK262" s="205"/>
      <c r="AL262" s="205"/>
      <c r="AM262" s="205"/>
      <c r="AN262" s="116"/>
      <c r="AO262" s="118"/>
      <c r="AP262" s="118"/>
      <c r="AQ262" s="118"/>
      <c r="AR262" s="118"/>
      <c r="AS262" s="118"/>
      <c r="AT262" s="116"/>
      <c r="AU262" s="104"/>
      <c r="AV262" s="104"/>
      <c r="AW262" s="104"/>
      <c r="AX262" s="104"/>
      <c r="AY262" s="104"/>
      <c r="AZ262" s="104"/>
      <c r="BA262" s="104"/>
      <c r="BB262" s="206"/>
      <c r="BC262" s="206"/>
      <c r="BD262" s="206"/>
      <c r="BE262" s="206"/>
      <c r="BF262" s="206"/>
      <c r="BG262" s="206"/>
      <c r="BH262" s="203"/>
      <c r="BI262" s="203"/>
      <c r="BJ262" s="203"/>
      <c r="BK262" s="203"/>
      <c r="BL262" s="203"/>
      <c r="BM262" s="203"/>
      <c r="BN262" s="207" t="str">
        <f t="shared" si="13"/>
        <v/>
      </c>
      <c r="BO262" s="208"/>
      <c r="BP262" s="208"/>
      <c r="BQ262" s="208"/>
      <c r="BR262" s="208"/>
      <c r="BS262" s="208"/>
      <c r="BT262" s="100"/>
      <c r="BU262" s="91"/>
      <c r="BV262" s="91"/>
      <c r="BW262" s="91"/>
      <c r="BX262" s="143"/>
      <c r="BY262" s="143"/>
      <c r="BZ262" s="143"/>
      <c r="CA262" s="143"/>
      <c r="CB262" s="143"/>
      <c r="CC262" s="143"/>
      <c r="CD262" s="143"/>
      <c r="CE262" s="143"/>
      <c r="CF262" s="143"/>
      <c r="CG262" s="143"/>
      <c r="CH262" s="143"/>
      <c r="CI262" s="143"/>
      <c r="CJ262" s="143"/>
      <c r="CK262" s="143"/>
      <c r="CL262" s="143"/>
      <c r="CM262" s="90"/>
      <c r="CN262" s="90"/>
      <c r="CO262" s="90"/>
      <c r="CP262" s="90"/>
      <c r="CQ262" s="90"/>
      <c r="CR262" s="90"/>
      <c r="CS262" s="90"/>
      <c r="CT262" s="90"/>
      <c r="CU262" s="90"/>
      <c r="CV262" s="90"/>
      <c r="CW262" s="90"/>
      <c r="CX262" s="90"/>
      <c r="CY262" s="90"/>
      <c r="CZ262" s="90"/>
      <c r="DA262" s="90"/>
      <c r="DB262" s="90"/>
      <c r="DC262" s="90"/>
      <c r="DD262" s="90"/>
      <c r="DE262" s="90"/>
      <c r="DF262" s="90"/>
      <c r="DG262" s="90"/>
      <c r="DH262" s="90"/>
      <c r="DI262" s="90"/>
      <c r="DJ262" s="90"/>
      <c r="DK262" s="90"/>
      <c r="DL262" s="90"/>
      <c r="DM262" s="90"/>
      <c r="DN262" s="90"/>
      <c r="DO262" s="90"/>
      <c r="DP262" s="90"/>
      <c r="DQ262" s="90"/>
      <c r="DR262" s="90"/>
      <c r="DS262" s="90"/>
      <c r="DT262" s="90"/>
      <c r="DU262" s="90"/>
      <c r="DV262" s="90"/>
      <c r="DW262" s="90"/>
      <c r="DX262" s="90"/>
      <c r="DY262" s="90"/>
      <c r="DZ262" s="90"/>
      <c r="EA262" s="90"/>
      <c r="EB262" s="90"/>
      <c r="EC262" s="90"/>
      <c r="ED262" s="90"/>
      <c r="EE262" s="90"/>
      <c r="EF262" s="90"/>
      <c r="EG262" s="90"/>
      <c r="EH262" s="90"/>
      <c r="EI262" s="90"/>
      <c r="EJ262" s="90"/>
      <c r="EK262" s="90"/>
      <c r="EL262" s="90"/>
      <c r="EM262" s="90"/>
    </row>
    <row r="263" spans="1:143" ht="12.75" hidden="1" customHeight="1" x14ac:dyDescent="0.25">
      <c r="A263" s="90"/>
      <c r="B263" s="90"/>
      <c r="C263" s="90"/>
      <c r="D263" s="90"/>
      <c r="E263" s="90"/>
      <c r="F263" s="90" t="e">
        <f t="shared" si="12"/>
        <v>#REF!</v>
      </c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 t="e">
        <f t="shared" si="9"/>
        <v>#REF!</v>
      </c>
      <c r="X263" s="90" t="e">
        <f t="shared" si="10"/>
        <v>#REF!</v>
      </c>
      <c r="Y263" s="90"/>
      <c r="Z263" s="90"/>
      <c r="AA263" s="115"/>
      <c r="AB263" s="91"/>
      <c r="AC263" s="91"/>
      <c r="AD263" s="91"/>
      <c r="AE263" s="205"/>
      <c r="AF263" s="205"/>
      <c r="AG263" s="205"/>
      <c r="AH263" s="205"/>
      <c r="AI263" s="205"/>
      <c r="AJ263" s="205"/>
      <c r="AK263" s="205"/>
      <c r="AL263" s="205"/>
      <c r="AM263" s="205"/>
      <c r="AN263" s="117"/>
      <c r="AO263" s="118"/>
      <c r="AP263" s="118"/>
      <c r="AQ263" s="118"/>
      <c r="AR263" s="118"/>
      <c r="AS263" s="118"/>
      <c r="AT263" s="119"/>
      <c r="AU263" s="104"/>
      <c r="AV263" s="104"/>
      <c r="AW263" s="104"/>
      <c r="AX263" s="104"/>
      <c r="AY263" s="104"/>
      <c r="AZ263" s="104"/>
      <c r="BA263" s="104"/>
      <c r="BB263" s="206"/>
      <c r="BC263" s="206"/>
      <c r="BD263" s="206"/>
      <c r="BE263" s="206"/>
      <c r="BF263" s="206"/>
      <c r="BG263" s="206"/>
      <c r="BH263" s="203"/>
      <c r="BI263" s="203"/>
      <c r="BJ263" s="203"/>
      <c r="BK263" s="203"/>
      <c r="BL263" s="203"/>
      <c r="BM263" s="203"/>
      <c r="BN263" s="207" t="str">
        <f t="shared" si="13"/>
        <v/>
      </c>
      <c r="BO263" s="208"/>
      <c r="BP263" s="208"/>
      <c r="BQ263" s="208"/>
      <c r="BR263" s="208"/>
      <c r="BS263" s="208"/>
      <c r="BT263" s="100"/>
      <c r="BU263" s="91"/>
      <c r="BV263" s="91"/>
      <c r="BW263" s="91"/>
      <c r="BX263" s="143"/>
      <c r="BY263" s="143"/>
      <c r="BZ263" s="143"/>
      <c r="CA263" s="143"/>
      <c r="CB263" s="143"/>
      <c r="CC263" s="143"/>
      <c r="CD263" s="143"/>
      <c r="CE263" s="143"/>
      <c r="CF263" s="143"/>
      <c r="CG263" s="143"/>
      <c r="CH263" s="143"/>
      <c r="CI263" s="143"/>
      <c r="CJ263" s="143"/>
      <c r="CK263" s="143"/>
      <c r="CL263" s="143"/>
      <c r="CM263" s="90"/>
      <c r="CN263" s="90"/>
      <c r="CO263" s="90"/>
      <c r="CP263" s="90"/>
      <c r="CQ263" s="90"/>
      <c r="CR263" s="90"/>
      <c r="CS263" s="90"/>
      <c r="CT263" s="90"/>
      <c r="CU263" s="90"/>
      <c r="CV263" s="90"/>
      <c r="CW263" s="90"/>
      <c r="CX263" s="90"/>
      <c r="CY263" s="90"/>
      <c r="CZ263" s="90"/>
      <c r="DA263" s="90"/>
      <c r="DB263" s="90"/>
      <c r="DC263" s="90"/>
      <c r="DD263" s="90"/>
      <c r="DE263" s="90"/>
      <c r="DF263" s="90"/>
      <c r="DG263" s="90"/>
      <c r="DH263" s="90"/>
      <c r="DI263" s="90"/>
      <c r="DJ263" s="90"/>
      <c r="DK263" s="90"/>
      <c r="DL263" s="90"/>
      <c r="DM263" s="90"/>
      <c r="DN263" s="90"/>
      <c r="DO263" s="90"/>
      <c r="DP263" s="90"/>
      <c r="DQ263" s="90"/>
      <c r="DR263" s="90"/>
      <c r="DS263" s="90"/>
      <c r="DT263" s="90"/>
      <c r="DU263" s="90"/>
      <c r="DV263" s="90"/>
      <c r="DW263" s="90"/>
      <c r="DX263" s="90"/>
      <c r="DY263" s="90"/>
      <c r="DZ263" s="90"/>
      <c r="EA263" s="90"/>
      <c r="EB263" s="90"/>
      <c r="EC263" s="90"/>
      <c r="ED263" s="90"/>
      <c r="EE263" s="90"/>
      <c r="EF263" s="90"/>
      <c r="EG263" s="90"/>
      <c r="EH263" s="90"/>
      <c r="EI263" s="90"/>
      <c r="EJ263" s="90"/>
      <c r="EK263" s="90"/>
      <c r="EL263" s="90"/>
      <c r="EM263" s="90"/>
    </row>
    <row r="264" spans="1:143" ht="12.75" hidden="1" customHeight="1" x14ac:dyDescent="0.25">
      <c r="A264" s="90"/>
      <c r="B264" s="90"/>
      <c r="C264" s="90"/>
      <c r="D264" s="90"/>
      <c r="E264" s="90"/>
      <c r="F264" s="90" t="e">
        <f t="shared" si="12"/>
        <v>#REF!</v>
      </c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 t="e">
        <f t="shared" si="9"/>
        <v>#REF!</v>
      </c>
      <c r="X264" s="90" t="e">
        <f t="shared" si="10"/>
        <v>#REF!</v>
      </c>
      <c r="Y264" s="90"/>
      <c r="Z264" s="90"/>
      <c r="AA264" s="115"/>
      <c r="AB264" s="91"/>
      <c r="AC264" s="91"/>
      <c r="AD264" s="91"/>
      <c r="AE264" s="205"/>
      <c r="AF264" s="205"/>
      <c r="AG264" s="205"/>
      <c r="AH264" s="205"/>
      <c r="AI264" s="205"/>
      <c r="AJ264" s="205"/>
      <c r="AK264" s="205"/>
      <c r="AL264" s="205"/>
      <c r="AM264" s="205"/>
      <c r="AN264" s="116"/>
      <c r="AO264" s="118"/>
      <c r="AP264" s="118"/>
      <c r="AQ264" s="118"/>
      <c r="AR264" s="118"/>
      <c r="AS264" s="118"/>
      <c r="AT264" s="116"/>
      <c r="AU264" s="104"/>
      <c r="AV264" s="104"/>
      <c r="AW264" s="104"/>
      <c r="AX264" s="104"/>
      <c r="AY264" s="104"/>
      <c r="AZ264" s="104"/>
      <c r="BA264" s="104"/>
      <c r="BB264" s="206"/>
      <c r="BC264" s="206"/>
      <c r="BD264" s="206"/>
      <c r="BE264" s="206"/>
      <c r="BF264" s="206"/>
      <c r="BG264" s="206"/>
      <c r="BH264" s="203"/>
      <c r="BI264" s="203"/>
      <c r="BJ264" s="203"/>
      <c r="BK264" s="203"/>
      <c r="BL264" s="203"/>
      <c r="BM264" s="203"/>
      <c r="BN264" s="207" t="str">
        <f t="shared" si="13"/>
        <v/>
      </c>
      <c r="BO264" s="208"/>
      <c r="BP264" s="208"/>
      <c r="BQ264" s="208"/>
      <c r="BR264" s="208"/>
      <c r="BS264" s="208"/>
      <c r="BT264" s="100"/>
      <c r="BU264" s="91"/>
      <c r="BV264" s="91"/>
      <c r="BW264" s="91"/>
      <c r="BX264" s="143"/>
      <c r="BY264" s="143"/>
      <c r="BZ264" s="143"/>
      <c r="CA264" s="143"/>
      <c r="CB264" s="143"/>
      <c r="CC264" s="143"/>
      <c r="CD264" s="143"/>
      <c r="CE264" s="143"/>
      <c r="CF264" s="143"/>
      <c r="CG264" s="143"/>
      <c r="CH264" s="143"/>
      <c r="CI264" s="143"/>
      <c r="CJ264" s="143"/>
      <c r="CK264" s="143"/>
      <c r="CL264" s="143"/>
      <c r="CM264" s="90"/>
      <c r="CN264" s="90"/>
      <c r="CO264" s="90"/>
      <c r="CP264" s="90"/>
      <c r="CQ264" s="90"/>
      <c r="CR264" s="90"/>
      <c r="CS264" s="90"/>
      <c r="CT264" s="90"/>
      <c r="CU264" s="90"/>
      <c r="CV264" s="90"/>
      <c r="CW264" s="90"/>
      <c r="CX264" s="90"/>
      <c r="CY264" s="90"/>
      <c r="CZ264" s="90"/>
      <c r="DA264" s="90"/>
      <c r="DB264" s="90"/>
      <c r="DC264" s="90"/>
      <c r="DD264" s="90"/>
      <c r="DE264" s="90"/>
      <c r="DF264" s="90"/>
      <c r="DG264" s="90"/>
      <c r="DH264" s="90"/>
      <c r="DI264" s="90"/>
      <c r="DJ264" s="90"/>
      <c r="DK264" s="90"/>
      <c r="DL264" s="90"/>
      <c r="DM264" s="90"/>
      <c r="DN264" s="90"/>
      <c r="DO264" s="90"/>
      <c r="DP264" s="90"/>
      <c r="DQ264" s="90"/>
      <c r="DR264" s="90"/>
      <c r="DS264" s="90"/>
      <c r="DT264" s="90"/>
      <c r="DU264" s="90"/>
      <c r="DV264" s="90"/>
      <c r="DW264" s="90"/>
      <c r="DX264" s="90"/>
      <c r="DY264" s="90"/>
      <c r="DZ264" s="90"/>
      <c r="EA264" s="90"/>
      <c r="EB264" s="90"/>
      <c r="EC264" s="90"/>
      <c r="ED264" s="90"/>
      <c r="EE264" s="90"/>
      <c r="EF264" s="90"/>
      <c r="EG264" s="90"/>
      <c r="EH264" s="90"/>
      <c r="EI264" s="90"/>
      <c r="EJ264" s="90"/>
      <c r="EK264" s="90"/>
      <c r="EL264" s="90"/>
      <c r="EM264" s="90"/>
    </row>
    <row r="265" spans="1:143" ht="12.75" hidden="1" customHeight="1" x14ac:dyDescent="0.25">
      <c r="A265" s="90"/>
      <c r="B265" s="90"/>
      <c r="C265" s="90"/>
      <c r="D265" s="90"/>
      <c r="E265" s="90"/>
      <c r="F265" s="90" t="e">
        <f t="shared" si="12"/>
        <v>#REF!</v>
      </c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 t="e">
        <f t="shared" si="9"/>
        <v>#REF!</v>
      </c>
      <c r="X265" s="90" t="e">
        <f t="shared" si="10"/>
        <v>#REF!</v>
      </c>
      <c r="Y265" s="90"/>
      <c r="Z265" s="90"/>
      <c r="AA265" s="115"/>
      <c r="AB265" s="91"/>
      <c r="AC265" s="91"/>
      <c r="AD265" s="91"/>
      <c r="AE265" s="205"/>
      <c r="AF265" s="205"/>
      <c r="AG265" s="205"/>
      <c r="AH265" s="205"/>
      <c r="AI265" s="205"/>
      <c r="AJ265" s="205"/>
      <c r="AK265" s="205"/>
      <c r="AL265" s="205"/>
      <c r="AM265" s="205"/>
      <c r="AN265" s="117"/>
      <c r="AO265" s="118"/>
      <c r="AP265" s="118"/>
      <c r="AQ265" s="118"/>
      <c r="AR265" s="118"/>
      <c r="AS265" s="118"/>
      <c r="AT265" s="119"/>
      <c r="AU265" s="104"/>
      <c r="AV265" s="104"/>
      <c r="AW265" s="104"/>
      <c r="AX265" s="104"/>
      <c r="AY265" s="104"/>
      <c r="AZ265" s="104"/>
      <c r="BA265" s="104"/>
      <c r="BB265" s="206"/>
      <c r="BC265" s="206"/>
      <c r="BD265" s="206"/>
      <c r="BE265" s="206"/>
      <c r="BF265" s="206"/>
      <c r="BG265" s="206"/>
      <c r="BH265" s="203"/>
      <c r="BI265" s="203"/>
      <c r="BJ265" s="203"/>
      <c r="BK265" s="203"/>
      <c r="BL265" s="203"/>
      <c r="BM265" s="203"/>
      <c r="BN265" s="207" t="str">
        <f t="shared" si="13"/>
        <v/>
      </c>
      <c r="BO265" s="208"/>
      <c r="BP265" s="208"/>
      <c r="BQ265" s="208"/>
      <c r="BR265" s="208"/>
      <c r="BS265" s="208"/>
      <c r="BT265" s="100"/>
      <c r="BU265" s="91"/>
      <c r="BV265" s="91"/>
      <c r="BW265" s="91"/>
      <c r="BX265" s="143"/>
      <c r="BY265" s="143"/>
      <c r="BZ265" s="143"/>
      <c r="CA265" s="143"/>
      <c r="CB265" s="143"/>
      <c r="CC265" s="143"/>
      <c r="CD265" s="143"/>
      <c r="CE265" s="143"/>
      <c r="CF265" s="143"/>
      <c r="CG265" s="143"/>
      <c r="CH265" s="143"/>
      <c r="CI265" s="143"/>
      <c r="CJ265" s="143"/>
      <c r="CK265" s="143"/>
      <c r="CL265" s="143"/>
      <c r="CM265" s="90"/>
      <c r="CN265" s="90"/>
      <c r="CO265" s="90"/>
      <c r="CP265" s="90"/>
      <c r="CQ265" s="90"/>
      <c r="CR265" s="90"/>
      <c r="CS265" s="90"/>
      <c r="CT265" s="90"/>
      <c r="CU265" s="90"/>
      <c r="CV265" s="90"/>
      <c r="CW265" s="90"/>
      <c r="CX265" s="90"/>
      <c r="CY265" s="90"/>
      <c r="CZ265" s="90"/>
      <c r="DA265" s="90"/>
      <c r="DB265" s="90"/>
      <c r="DC265" s="90"/>
      <c r="DD265" s="90"/>
      <c r="DE265" s="90"/>
      <c r="DF265" s="90"/>
      <c r="DG265" s="90"/>
      <c r="DH265" s="90"/>
      <c r="DI265" s="90"/>
      <c r="DJ265" s="90"/>
      <c r="DK265" s="90"/>
      <c r="DL265" s="90"/>
      <c r="DM265" s="90"/>
      <c r="DN265" s="90"/>
      <c r="DO265" s="90"/>
      <c r="DP265" s="90"/>
      <c r="DQ265" s="90"/>
      <c r="DR265" s="90"/>
      <c r="DS265" s="90"/>
      <c r="DT265" s="90"/>
      <c r="DU265" s="90"/>
      <c r="DV265" s="90"/>
      <c r="DW265" s="90"/>
      <c r="DX265" s="90"/>
      <c r="DY265" s="90"/>
      <c r="DZ265" s="90"/>
      <c r="EA265" s="90"/>
      <c r="EB265" s="90"/>
      <c r="EC265" s="90"/>
      <c r="ED265" s="90"/>
      <c r="EE265" s="90"/>
      <c r="EF265" s="90"/>
      <c r="EG265" s="90"/>
      <c r="EH265" s="90"/>
      <c r="EI265" s="90"/>
      <c r="EJ265" s="90"/>
      <c r="EK265" s="90"/>
      <c r="EL265" s="90"/>
      <c r="EM265" s="90"/>
    </row>
    <row r="266" spans="1:143" ht="13.5" hidden="1" customHeight="1" x14ac:dyDescent="0.25">
      <c r="A266" s="90"/>
      <c r="B266" s="90"/>
      <c r="C266" s="90"/>
      <c r="D266" s="90"/>
      <c r="E266" s="90"/>
      <c r="F266" s="90" t="e">
        <f t="shared" si="12"/>
        <v>#REF!</v>
      </c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 t="e">
        <f t="shared" si="9"/>
        <v>#REF!</v>
      </c>
      <c r="X266" s="90" t="e">
        <f t="shared" si="10"/>
        <v>#REF!</v>
      </c>
      <c r="Y266" s="90"/>
      <c r="Z266" s="90"/>
      <c r="AA266" s="115"/>
      <c r="AB266" s="91"/>
      <c r="AC266" s="91"/>
      <c r="AD266" s="91"/>
      <c r="AE266" s="205"/>
      <c r="AF266" s="205"/>
      <c r="AG266" s="205"/>
      <c r="AH266" s="205"/>
      <c r="AI266" s="205"/>
      <c r="AJ266" s="205"/>
      <c r="AK266" s="205"/>
      <c r="AL266" s="205"/>
      <c r="AM266" s="205"/>
      <c r="AN266" s="116"/>
      <c r="AO266" s="118"/>
      <c r="AP266" s="118"/>
      <c r="AQ266" s="118"/>
      <c r="AR266" s="118"/>
      <c r="AS266" s="118"/>
      <c r="AT266" s="116"/>
      <c r="AU266" s="104"/>
      <c r="AV266" s="104"/>
      <c r="AW266" s="104"/>
      <c r="AX266" s="104"/>
      <c r="AY266" s="104"/>
      <c r="AZ266" s="104"/>
      <c r="BA266" s="104"/>
      <c r="BB266" s="206">
        <v>0</v>
      </c>
      <c r="BC266" s="206"/>
      <c r="BD266" s="206"/>
      <c r="BE266" s="206"/>
      <c r="BF266" s="206"/>
      <c r="BG266" s="206"/>
      <c r="BH266" s="203"/>
      <c r="BI266" s="203"/>
      <c r="BJ266" s="203"/>
      <c r="BK266" s="203"/>
      <c r="BL266" s="203"/>
      <c r="BM266" s="203"/>
      <c r="BN266" s="207" t="str">
        <f t="shared" si="13"/>
        <v/>
      </c>
      <c r="BO266" s="208"/>
      <c r="BP266" s="208"/>
      <c r="BQ266" s="208"/>
      <c r="BR266" s="208"/>
      <c r="BS266" s="208"/>
      <c r="BT266" s="100"/>
      <c r="BU266" s="91"/>
      <c r="BV266" s="91"/>
      <c r="BW266" s="91"/>
      <c r="BX266" s="143"/>
      <c r="BY266" s="143"/>
      <c r="BZ266" s="143"/>
      <c r="CA266" s="143"/>
      <c r="CB266" s="143"/>
      <c r="CC266" s="143"/>
      <c r="CD266" s="143"/>
      <c r="CE266" s="143"/>
      <c r="CF266" s="143"/>
      <c r="CG266" s="143"/>
      <c r="CH266" s="143"/>
      <c r="CI266" s="143"/>
      <c r="CJ266" s="143"/>
      <c r="CK266" s="143"/>
      <c r="CL266" s="143"/>
      <c r="CM266" s="90"/>
      <c r="CN266" s="90"/>
      <c r="CO266" s="90"/>
      <c r="CP266" s="90"/>
      <c r="CQ266" s="90"/>
      <c r="CR266" s="90"/>
      <c r="CS266" s="90"/>
      <c r="CT266" s="90"/>
      <c r="CU266" s="90"/>
      <c r="CV266" s="90"/>
      <c r="CW266" s="90"/>
      <c r="CX266" s="90"/>
      <c r="CY266" s="90"/>
      <c r="CZ266" s="90"/>
      <c r="DA266" s="90"/>
      <c r="DB266" s="90"/>
      <c r="DC266" s="90"/>
      <c r="DD266" s="90"/>
      <c r="DE266" s="90"/>
      <c r="DF266" s="90"/>
      <c r="DG266" s="90"/>
      <c r="DH266" s="90"/>
      <c r="DI266" s="90"/>
      <c r="DJ266" s="90"/>
      <c r="DK266" s="90"/>
      <c r="DL266" s="90"/>
      <c r="DM266" s="90"/>
      <c r="DN266" s="90"/>
      <c r="DO266" s="90"/>
      <c r="DP266" s="90"/>
      <c r="DQ266" s="90"/>
      <c r="DR266" s="90"/>
      <c r="DS266" s="90"/>
      <c r="DT266" s="90"/>
      <c r="DU266" s="90"/>
      <c r="DV266" s="90"/>
      <c r="DW266" s="90"/>
      <c r="DX266" s="90"/>
      <c r="DY266" s="90"/>
      <c r="DZ266" s="90"/>
      <c r="EA266" s="90"/>
      <c r="EB266" s="90"/>
      <c r="EC266" s="90"/>
      <c r="ED266" s="90"/>
      <c r="EE266" s="90"/>
      <c r="EF266" s="90"/>
      <c r="EG266" s="90"/>
      <c r="EH266" s="90"/>
      <c r="EI266" s="90"/>
      <c r="EJ266" s="90"/>
      <c r="EK266" s="90"/>
      <c r="EL266" s="90"/>
      <c r="EM266" s="90"/>
    </row>
    <row r="267" spans="1:143" ht="11.25" customHeight="1" x14ac:dyDescent="0.25">
      <c r="A267" s="90"/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  <c r="AA267" s="91"/>
      <c r="AB267" s="91"/>
      <c r="AC267" s="91"/>
      <c r="AD267" s="91"/>
      <c r="AE267" s="116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5"/>
      <c r="AU267" s="96"/>
      <c r="AV267" s="96"/>
      <c r="AW267" s="96"/>
      <c r="AX267" s="96"/>
      <c r="AY267" s="96"/>
      <c r="AZ267" s="91"/>
      <c r="BA267" s="91"/>
      <c r="BB267" s="97"/>
      <c r="BC267" s="97"/>
      <c r="BD267" s="97"/>
      <c r="BE267" s="97"/>
      <c r="BF267" s="97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7"/>
      <c r="BS267" s="97"/>
      <c r="BT267" s="91"/>
      <c r="BU267" s="91"/>
      <c r="BV267" s="91"/>
      <c r="BW267" s="91"/>
      <c r="BX267" s="143"/>
      <c r="BY267" s="143"/>
      <c r="BZ267" s="143"/>
      <c r="CA267" s="143"/>
      <c r="CB267" s="143"/>
      <c r="CC267" s="143"/>
      <c r="CD267" s="143"/>
      <c r="CE267" s="143"/>
      <c r="CF267" s="143"/>
      <c r="CG267" s="143"/>
      <c r="CH267" s="143"/>
      <c r="CI267" s="143"/>
      <c r="CJ267" s="143"/>
      <c r="CK267" s="143"/>
      <c r="CL267" s="143"/>
      <c r="CM267" s="90"/>
      <c r="CN267" s="90"/>
      <c r="CO267" s="90"/>
      <c r="CP267" s="90"/>
      <c r="CQ267" s="90"/>
      <c r="CR267" s="90"/>
      <c r="CS267" s="90"/>
      <c r="CT267" s="90"/>
      <c r="CU267" s="90"/>
      <c r="CV267" s="90"/>
      <c r="CW267" s="90"/>
      <c r="CX267" s="90"/>
      <c r="CY267" s="90"/>
      <c r="CZ267" s="90"/>
      <c r="DA267" s="90"/>
      <c r="DB267" s="90"/>
      <c r="DC267" s="90"/>
      <c r="DD267" s="90"/>
      <c r="DE267" s="90"/>
      <c r="DF267" s="90"/>
      <c r="DG267" s="90"/>
      <c r="DH267" s="90"/>
      <c r="DI267" s="90"/>
      <c r="DJ267" s="90"/>
      <c r="DK267" s="90"/>
      <c r="DL267" s="90"/>
      <c r="DM267" s="90"/>
      <c r="DN267" s="90"/>
      <c r="DO267" s="90"/>
      <c r="DP267" s="90"/>
      <c r="DQ267" s="90"/>
      <c r="DR267" s="90"/>
      <c r="DS267" s="90"/>
      <c r="DT267" s="90"/>
      <c r="DU267" s="90"/>
      <c r="DV267" s="90"/>
      <c r="DW267" s="90"/>
      <c r="DX267" s="90"/>
      <c r="DY267" s="90"/>
      <c r="DZ267" s="90"/>
      <c r="EA267" s="90"/>
      <c r="EB267" s="90"/>
      <c r="EC267" s="90"/>
      <c r="ED267" s="90"/>
      <c r="EE267" s="90"/>
      <c r="EF267" s="90"/>
      <c r="EG267" s="90"/>
      <c r="EH267" s="90"/>
      <c r="EI267" s="90"/>
      <c r="EJ267" s="90"/>
      <c r="EK267" s="90"/>
      <c r="EL267" s="90"/>
      <c r="EM267" s="90"/>
    </row>
    <row r="268" spans="1:143" ht="11.25" customHeight="1" x14ac:dyDescent="0.25">
      <c r="A268" s="90"/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3"/>
      <c r="AB268" s="91"/>
      <c r="AC268" s="91"/>
      <c r="AD268" s="91"/>
      <c r="AE268" s="116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5"/>
      <c r="AU268" s="96"/>
      <c r="AV268" s="96"/>
      <c r="AW268" s="96"/>
      <c r="AX268" s="96"/>
      <c r="AY268" s="96"/>
      <c r="AZ268" s="96"/>
      <c r="BA268" s="96"/>
      <c r="BB268" s="97"/>
      <c r="BC268" s="97"/>
      <c r="BD268" s="97"/>
      <c r="BE268" s="97"/>
      <c r="BF268" s="97"/>
      <c r="BG268" s="97"/>
      <c r="BH268" s="97"/>
      <c r="BI268" s="97"/>
      <c r="BJ268" s="97"/>
      <c r="BK268" s="97"/>
      <c r="BL268" s="97"/>
      <c r="BM268" s="97"/>
      <c r="BN268" s="198"/>
      <c r="BO268" s="198"/>
      <c r="BP268" s="198"/>
      <c r="BQ268" s="198"/>
      <c r="BR268" s="198"/>
      <c r="BS268" s="198"/>
      <c r="BT268" s="100"/>
      <c r="BU268" s="110"/>
      <c r="BV268" s="110"/>
      <c r="BW268" s="110"/>
      <c r="BX268" s="143"/>
      <c r="BY268" s="143"/>
      <c r="BZ268" s="143"/>
      <c r="CA268" s="143"/>
      <c r="CB268" s="143"/>
      <c r="CC268" s="143"/>
      <c r="CD268" s="143"/>
      <c r="CE268" s="143"/>
      <c r="CF268" s="143"/>
      <c r="CG268" s="143"/>
      <c r="CH268" s="143"/>
      <c r="CI268" s="143"/>
      <c r="CJ268" s="143"/>
      <c r="CK268" s="143"/>
      <c r="CL268" s="143"/>
      <c r="CM268" s="90"/>
      <c r="CN268" s="90"/>
      <c r="CO268" s="90"/>
      <c r="CP268" s="90"/>
      <c r="CQ268" s="90"/>
      <c r="CR268" s="90"/>
      <c r="CS268" s="90"/>
      <c r="CT268" s="90"/>
      <c r="CU268" s="90"/>
      <c r="CV268" s="90"/>
      <c r="CW268" s="90"/>
      <c r="CX268" s="90"/>
      <c r="CY268" s="90"/>
      <c r="CZ268" s="90"/>
      <c r="DA268" s="90"/>
      <c r="DB268" s="90"/>
      <c r="DC268" s="90"/>
      <c r="DD268" s="90"/>
      <c r="DE268" s="90"/>
      <c r="DF268" s="90"/>
      <c r="DG268" s="90"/>
      <c r="DH268" s="90"/>
      <c r="DI268" s="90"/>
      <c r="DJ268" s="90"/>
      <c r="DK268" s="90"/>
      <c r="DL268" s="90"/>
      <c r="DM268" s="90"/>
      <c r="DN268" s="90"/>
      <c r="DO268" s="90"/>
      <c r="DP268" s="90"/>
      <c r="DQ268" s="90"/>
      <c r="DR268" s="90"/>
      <c r="DS268" s="90"/>
      <c r="DT268" s="90"/>
      <c r="DU268" s="90"/>
      <c r="DV268" s="90"/>
      <c r="DW268" s="90"/>
      <c r="DX268" s="90"/>
      <c r="DY268" s="90"/>
      <c r="DZ268" s="90"/>
      <c r="EA268" s="90"/>
      <c r="EB268" s="90"/>
      <c r="EC268" s="90"/>
      <c r="ED268" s="90"/>
      <c r="EE268" s="90"/>
      <c r="EF268" s="90"/>
      <c r="EG268" s="90"/>
      <c r="EH268" s="90"/>
      <c r="EI268" s="90"/>
      <c r="EJ268" s="90"/>
      <c r="EK268" s="90"/>
      <c r="EL268" s="90"/>
      <c r="EM268" s="90"/>
    </row>
    <row r="269" spans="1:143" ht="13.2" x14ac:dyDescent="0.25">
      <c r="A269" s="90"/>
      <c r="B269" s="90"/>
      <c r="C269" s="90"/>
      <c r="D269" s="90"/>
      <c r="E269" s="90"/>
      <c r="F269" s="90">
        <v>8</v>
      </c>
      <c r="G269" s="90"/>
      <c r="H269" s="90"/>
      <c r="I269" s="105" t="s">
        <v>51</v>
      </c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  <c r="AA269" s="93"/>
      <c r="AB269" s="91"/>
      <c r="AC269" s="91"/>
      <c r="AD269" s="91"/>
      <c r="AE269" s="94" t="s">
        <v>154</v>
      </c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106"/>
      <c r="AU269" s="96"/>
      <c r="AV269" s="96"/>
      <c r="AW269" s="96"/>
      <c r="AX269" s="96"/>
      <c r="AY269" s="96"/>
      <c r="AZ269" s="91"/>
      <c r="BA269" s="91"/>
      <c r="BB269" s="97"/>
      <c r="BC269" s="97"/>
      <c r="BD269" s="97"/>
      <c r="BE269" s="97"/>
      <c r="BF269" s="97"/>
      <c r="BG269" s="97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00"/>
      <c r="BU269" s="91"/>
      <c r="BV269" s="91"/>
      <c r="BW269" s="91"/>
      <c r="BX269" s="143"/>
      <c r="BY269" s="143"/>
      <c r="BZ269" s="143"/>
      <c r="CA269" s="143"/>
      <c r="CB269" s="143"/>
      <c r="CC269" s="143"/>
      <c r="CD269" s="143"/>
      <c r="CE269" s="143"/>
      <c r="CF269" s="143"/>
      <c r="CG269" s="143"/>
      <c r="CH269" s="143"/>
      <c r="CI269" s="143"/>
      <c r="CJ269" s="143"/>
      <c r="CK269" s="143"/>
      <c r="CL269" s="143"/>
      <c r="CM269" s="90"/>
      <c r="CN269" s="90"/>
      <c r="CO269" s="90"/>
      <c r="CP269" s="90"/>
      <c r="CQ269" s="90"/>
      <c r="CR269" s="90"/>
      <c r="CS269" s="90"/>
      <c r="CT269" s="90"/>
      <c r="CU269" s="90"/>
      <c r="CV269" s="90"/>
      <c r="CW269" s="90"/>
      <c r="CX269" s="90"/>
      <c r="CY269" s="90"/>
      <c r="CZ269" s="90"/>
      <c r="DA269" s="90"/>
      <c r="DB269" s="90"/>
      <c r="DC269" s="90"/>
      <c r="DD269" s="90"/>
      <c r="DE269" s="90"/>
      <c r="DF269" s="90"/>
      <c r="DG269" s="90"/>
      <c r="DH269" s="90"/>
      <c r="DI269" s="90"/>
      <c r="DJ269" s="90"/>
      <c r="DK269" s="90"/>
      <c r="DL269" s="90"/>
      <c r="DM269" s="90"/>
      <c r="DN269" s="90"/>
      <c r="DO269" s="90"/>
      <c r="DP269" s="90"/>
      <c r="DQ269" s="90"/>
      <c r="DR269" s="90"/>
      <c r="DS269" s="90"/>
      <c r="DT269" s="90"/>
      <c r="DU269" s="90"/>
      <c r="DV269" s="90"/>
      <c r="DW269" s="90"/>
      <c r="DX269" s="90"/>
      <c r="DY269" s="90"/>
      <c r="DZ269" s="90"/>
      <c r="EA269" s="90"/>
      <c r="EB269" s="90"/>
      <c r="EC269" s="90"/>
      <c r="ED269" s="90"/>
      <c r="EE269" s="90"/>
      <c r="EF269" s="90"/>
      <c r="EG269" s="90"/>
      <c r="EH269" s="90"/>
      <c r="EI269" s="90"/>
      <c r="EJ269" s="90"/>
      <c r="EK269" s="90"/>
      <c r="EL269" s="90"/>
      <c r="EM269" s="90"/>
    </row>
    <row r="270" spans="1:143" ht="31.5" customHeight="1" x14ac:dyDescent="0.25">
      <c r="A270" s="107" t="s">
        <v>53</v>
      </c>
      <c r="B270" s="107" t="s">
        <v>46</v>
      </c>
      <c r="C270" s="108" t="s">
        <v>20</v>
      </c>
      <c r="D270" s="108" t="s">
        <v>49</v>
      </c>
      <c r="E270" s="90" t="s">
        <v>48</v>
      </c>
      <c r="F270" s="90" t="s">
        <v>47</v>
      </c>
      <c r="G270" s="107" t="s">
        <v>54</v>
      </c>
      <c r="H270" s="107" t="s">
        <v>72</v>
      </c>
      <c r="I270" s="107" t="s">
        <v>116</v>
      </c>
      <c r="J270" s="107" t="s">
        <v>117</v>
      </c>
      <c r="K270" s="90"/>
      <c r="L270" s="90"/>
      <c r="M270" s="90"/>
      <c r="N270" s="90">
        <v>0</v>
      </c>
      <c r="O270" s="90">
        <v>1</v>
      </c>
      <c r="P270" s="90">
        <v>2</v>
      </c>
      <c r="Q270" s="90">
        <v>3</v>
      </c>
      <c r="R270" s="90">
        <v>4</v>
      </c>
      <c r="S270" s="90">
        <v>5</v>
      </c>
      <c r="T270" s="90">
        <v>6</v>
      </c>
      <c r="U270" s="90">
        <v>7</v>
      </c>
      <c r="V270" s="90">
        <v>8</v>
      </c>
      <c r="W270" s="90" t="s">
        <v>40</v>
      </c>
      <c r="X270" s="90"/>
      <c r="Y270" s="90"/>
      <c r="Z270" s="90"/>
      <c r="AA270" s="93"/>
      <c r="AB270" s="94"/>
      <c r="AC270" s="95"/>
      <c r="AD270" s="109"/>
      <c r="AE270" s="195" t="s">
        <v>66</v>
      </c>
      <c r="AF270" s="195"/>
      <c r="AG270" s="195"/>
      <c r="AH270" s="195"/>
      <c r="AI270" s="195"/>
      <c r="AJ270" s="195"/>
      <c r="AK270" s="195"/>
      <c r="AL270" s="195"/>
      <c r="AM270" s="195"/>
      <c r="AN270" s="195" t="s">
        <v>67</v>
      </c>
      <c r="AO270" s="195"/>
      <c r="AP270" s="195"/>
      <c r="AQ270" s="195"/>
      <c r="AR270" s="195"/>
      <c r="AS270" s="195"/>
      <c r="AT270" s="195"/>
      <c r="AU270" s="195"/>
      <c r="AV270" s="195"/>
      <c r="AW270" s="195"/>
      <c r="AX270" s="195"/>
      <c r="AY270" s="195"/>
      <c r="AZ270" s="195"/>
      <c r="BA270" s="195"/>
      <c r="BB270" s="195" t="s">
        <v>45</v>
      </c>
      <c r="BC270" s="195"/>
      <c r="BD270" s="195"/>
      <c r="BE270" s="195"/>
      <c r="BF270" s="195"/>
      <c r="BG270" s="195"/>
      <c r="BH270" s="196" t="s">
        <v>105</v>
      </c>
      <c r="BI270" s="196"/>
      <c r="BJ270" s="196"/>
      <c r="BK270" s="196"/>
      <c r="BL270" s="196"/>
      <c r="BM270" s="196"/>
      <c r="BN270" s="196" t="s">
        <v>43</v>
      </c>
      <c r="BO270" s="196"/>
      <c r="BP270" s="196"/>
      <c r="BQ270" s="196"/>
      <c r="BR270" s="196"/>
      <c r="BS270" s="196"/>
      <c r="BT270" s="100"/>
      <c r="BU270" s="110"/>
      <c r="BV270" s="111"/>
      <c r="BW270" s="111"/>
      <c r="BX270" s="143"/>
      <c r="BY270" s="143"/>
      <c r="BZ270" s="143"/>
      <c r="CA270" s="143"/>
      <c r="CB270" s="143"/>
      <c r="CC270" s="143"/>
      <c r="CD270" s="143"/>
      <c r="CE270" s="143"/>
      <c r="CF270" s="143"/>
      <c r="CG270" s="143"/>
      <c r="CH270" s="143"/>
      <c r="CI270" s="143"/>
      <c r="CJ270" s="143"/>
      <c r="CK270" s="143"/>
      <c r="CL270" s="143"/>
      <c r="CM270" s="90"/>
      <c r="CN270" s="90"/>
      <c r="CO270" s="90"/>
      <c r="CP270" s="90"/>
      <c r="CQ270" s="90"/>
      <c r="CR270" s="90"/>
      <c r="CS270" s="90"/>
      <c r="CT270" s="90"/>
      <c r="CU270" s="90"/>
      <c r="CV270" s="90"/>
      <c r="CW270" s="90"/>
      <c r="CX270" s="90"/>
      <c r="CY270" s="90"/>
      <c r="CZ270" s="90"/>
      <c r="DA270" s="90"/>
      <c r="DB270" s="90"/>
      <c r="DC270" s="90"/>
      <c r="DD270" s="90"/>
      <c r="DE270" s="90"/>
      <c r="DF270" s="90"/>
      <c r="DG270" s="90"/>
      <c r="DH270" s="90"/>
      <c r="DI270" s="90"/>
      <c r="DJ270" s="90"/>
      <c r="DK270" s="90"/>
      <c r="DL270" s="90"/>
      <c r="DM270" s="90"/>
      <c r="DN270" s="90"/>
      <c r="DO270" s="90"/>
      <c r="DP270" s="90"/>
      <c r="DQ270" s="90"/>
      <c r="DR270" s="90"/>
      <c r="DS270" s="90"/>
      <c r="DT270" s="90"/>
      <c r="DU270" s="90"/>
      <c r="DV270" s="90"/>
      <c r="DW270" s="90"/>
      <c r="DX270" s="90"/>
      <c r="DY270" s="90"/>
      <c r="DZ270" s="90"/>
      <c r="EA270" s="90"/>
      <c r="EB270" s="90"/>
      <c r="EC270" s="90"/>
      <c r="ED270" s="90"/>
      <c r="EE270" s="90"/>
      <c r="EF270" s="90"/>
      <c r="EG270" s="90"/>
      <c r="EH270" s="90"/>
      <c r="EI270" s="90"/>
      <c r="EJ270" s="90"/>
      <c r="EK270" s="90"/>
      <c r="EL270" s="90"/>
      <c r="EM270" s="90"/>
    </row>
    <row r="271" spans="1:143" ht="13.2" x14ac:dyDescent="0.25">
      <c r="A271" s="90" t="s">
        <v>47</v>
      </c>
      <c r="B271" s="90" t="s">
        <v>88</v>
      </c>
      <c r="C271" s="90">
        <v>1</v>
      </c>
      <c r="D271" s="90">
        <v>1</v>
      </c>
      <c r="E271" s="90">
        <v>1</v>
      </c>
      <c r="F271" s="90">
        <f>F269</f>
        <v>8</v>
      </c>
      <c r="G271" s="90" t="s">
        <v>87</v>
      </c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>
        <f t="shared" ref="W271:W279" si="14">IF(F271="","",HLOOKUP(F271,$N$113:$V$119,7,0))</f>
        <v>0</v>
      </c>
      <c r="X271" s="90" t="str">
        <f t="shared" ref="X271:X279" si="15">CONCATENATE(F271,A271,G271)</f>
        <v>8GN</v>
      </c>
      <c r="Y271" s="90"/>
      <c r="Z271" s="90"/>
      <c r="AA271" s="93"/>
      <c r="AB271" s="91"/>
      <c r="AC271" s="91"/>
      <c r="AD271" s="91"/>
      <c r="AE271" s="199" t="s">
        <v>155</v>
      </c>
      <c r="AF271" s="199"/>
      <c r="AG271" s="199"/>
      <c r="AH271" s="199"/>
      <c r="AI271" s="199"/>
      <c r="AJ271" s="199"/>
      <c r="AK271" s="199"/>
      <c r="AL271" s="199"/>
      <c r="AM271" s="199"/>
      <c r="AN271" s="112"/>
      <c r="AO271" s="112" t="s">
        <v>156</v>
      </c>
      <c r="AP271" s="113"/>
      <c r="AQ271" s="113"/>
      <c r="AR271" s="113"/>
      <c r="AS271" s="113"/>
      <c r="AT271" s="112"/>
      <c r="AU271" s="114"/>
      <c r="AV271" s="114"/>
      <c r="AW271" s="114"/>
      <c r="AX271" s="114"/>
      <c r="AY271" s="114"/>
      <c r="AZ271" s="114"/>
      <c r="BA271" s="114"/>
      <c r="BB271" s="200">
        <v>10.25</v>
      </c>
      <c r="BC271" s="200"/>
      <c r="BD271" s="200"/>
      <c r="BE271" s="200"/>
      <c r="BF271" s="200"/>
      <c r="BG271" s="200"/>
      <c r="BH271" s="194">
        <v>0</v>
      </c>
      <c r="BI271" s="194"/>
      <c r="BJ271" s="194"/>
      <c r="BK271" s="194"/>
      <c r="BL271" s="194"/>
      <c r="BM271" s="194"/>
      <c r="BN271" s="187">
        <f t="shared" ref="BN271:BN279" si="16">BH271*BB271</f>
        <v>0</v>
      </c>
      <c r="BO271" s="188"/>
      <c r="BP271" s="188"/>
      <c r="BQ271" s="188"/>
      <c r="BR271" s="188"/>
      <c r="BS271" s="188"/>
      <c r="BT271" s="100"/>
      <c r="BU271" s="91"/>
      <c r="BV271" s="91"/>
      <c r="BW271" s="91"/>
      <c r="BX271" s="143"/>
      <c r="BY271" s="143"/>
      <c r="BZ271" s="143"/>
      <c r="CA271" s="143"/>
      <c r="CB271" s="143"/>
      <c r="CC271" s="143"/>
      <c r="CD271" s="143"/>
      <c r="CE271" s="143"/>
      <c r="CF271" s="143"/>
      <c r="CG271" s="143"/>
      <c r="CH271" s="143"/>
      <c r="CI271" s="143"/>
      <c r="CJ271" s="143"/>
      <c r="CK271" s="143"/>
      <c r="CL271" s="143"/>
      <c r="CM271" s="90"/>
      <c r="CN271" s="90"/>
      <c r="CO271" s="90"/>
      <c r="CP271" s="90"/>
      <c r="CQ271" s="90"/>
      <c r="CR271" s="90"/>
      <c r="CS271" s="90"/>
      <c r="CT271" s="90"/>
      <c r="CU271" s="90"/>
      <c r="CV271" s="90"/>
      <c r="CW271" s="90"/>
      <c r="CX271" s="90"/>
      <c r="CY271" s="90"/>
      <c r="CZ271" s="90"/>
      <c r="DA271" s="90"/>
      <c r="DB271" s="90"/>
      <c r="DC271" s="90"/>
      <c r="DD271" s="90"/>
      <c r="DE271" s="90"/>
      <c r="DF271" s="90"/>
      <c r="DG271" s="90"/>
      <c r="DH271" s="90"/>
      <c r="DI271" s="90"/>
      <c r="DJ271" s="90"/>
      <c r="DK271" s="90"/>
      <c r="DL271" s="90"/>
      <c r="DM271" s="90"/>
      <c r="DN271" s="90"/>
      <c r="DO271" s="90"/>
      <c r="DP271" s="90"/>
      <c r="DQ271" s="90"/>
      <c r="DR271" s="90"/>
      <c r="DS271" s="90"/>
      <c r="DT271" s="90"/>
      <c r="DU271" s="90"/>
      <c r="DV271" s="90"/>
      <c r="DW271" s="90"/>
      <c r="DX271" s="90"/>
      <c r="DY271" s="90"/>
      <c r="DZ271" s="90"/>
      <c r="EA271" s="90"/>
      <c r="EB271" s="90"/>
      <c r="EC271" s="90"/>
      <c r="ED271" s="90"/>
      <c r="EE271" s="90"/>
      <c r="EF271" s="90"/>
      <c r="EG271" s="90"/>
      <c r="EH271" s="90"/>
      <c r="EI271" s="90"/>
      <c r="EJ271" s="90"/>
      <c r="EK271" s="90"/>
      <c r="EL271" s="90"/>
      <c r="EM271" s="90"/>
    </row>
    <row r="272" spans="1:143" ht="13.2" x14ac:dyDescent="0.25">
      <c r="A272" s="90" t="s">
        <v>47</v>
      </c>
      <c r="B272" s="90" t="s">
        <v>88</v>
      </c>
      <c r="C272" s="90">
        <v>1</v>
      </c>
      <c r="D272" s="90">
        <v>1</v>
      </c>
      <c r="E272" s="90">
        <v>1</v>
      </c>
      <c r="F272" s="90">
        <f>F271</f>
        <v>8</v>
      </c>
      <c r="G272" s="90" t="s">
        <v>87</v>
      </c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>
        <f t="shared" si="14"/>
        <v>0</v>
      </c>
      <c r="X272" s="90" t="str">
        <f t="shared" si="15"/>
        <v>8GN</v>
      </c>
      <c r="Y272" s="90"/>
      <c r="Z272" s="90"/>
      <c r="AA272" s="93"/>
      <c r="AB272" s="91"/>
      <c r="AC272" s="91"/>
      <c r="AD272" s="91"/>
      <c r="AE272" s="201" t="s">
        <v>157</v>
      </c>
      <c r="AF272" s="201"/>
      <c r="AG272" s="201"/>
      <c r="AH272" s="201"/>
      <c r="AI272" s="201"/>
      <c r="AJ272" s="201"/>
      <c r="AK272" s="201"/>
      <c r="AL272" s="201"/>
      <c r="AM272" s="201"/>
      <c r="AN272" s="117"/>
      <c r="AO272" s="117" t="s">
        <v>158</v>
      </c>
      <c r="AP272" s="118"/>
      <c r="AQ272" s="118"/>
      <c r="AR272" s="118"/>
      <c r="AS272" s="118"/>
      <c r="AT272" s="119"/>
      <c r="AU272" s="104"/>
      <c r="AV272" s="104"/>
      <c r="AW272" s="104"/>
      <c r="AX272" s="104"/>
      <c r="AY272" s="104"/>
      <c r="AZ272" s="104"/>
      <c r="BA272" s="104"/>
      <c r="BB272" s="202">
        <v>10.25</v>
      </c>
      <c r="BC272" s="202"/>
      <c r="BD272" s="202"/>
      <c r="BE272" s="202"/>
      <c r="BF272" s="202"/>
      <c r="BG272" s="202"/>
      <c r="BH272" s="203">
        <v>0</v>
      </c>
      <c r="BI272" s="203"/>
      <c r="BJ272" s="203"/>
      <c r="BK272" s="203"/>
      <c r="BL272" s="203"/>
      <c r="BM272" s="203"/>
      <c r="BN272" s="204">
        <f t="shared" si="16"/>
        <v>0</v>
      </c>
      <c r="BO272" s="204"/>
      <c r="BP272" s="204"/>
      <c r="BQ272" s="204"/>
      <c r="BR272" s="204"/>
      <c r="BS272" s="204"/>
      <c r="BT272" s="100"/>
      <c r="BU272" s="91"/>
      <c r="BV272" s="91"/>
      <c r="BW272" s="91"/>
      <c r="BX272" s="143"/>
      <c r="BY272" s="143"/>
      <c r="BZ272" s="143"/>
      <c r="CA272" s="143"/>
      <c r="CB272" s="143"/>
      <c r="CC272" s="143"/>
      <c r="CD272" s="143"/>
      <c r="CE272" s="143"/>
      <c r="CF272" s="143"/>
      <c r="CG272" s="143"/>
      <c r="CH272" s="143"/>
      <c r="CI272" s="143"/>
      <c r="CJ272" s="143"/>
      <c r="CK272" s="143"/>
      <c r="CL272" s="143"/>
      <c r="CM272" s="90"/>
      <c r="CN272" s="90"/>
      <c r="CO272" s="90"/>
      <c r="CP272" s="90"/>
      <c r="CQ272" s="90"/>
      <c r="CR272" s="90"/>
      <c r="CS272" s="90"/>
      <c r="CT272" s="90"/>
      <c r="CU272" s="90"/>
      <c r="CV272" s="90"/>
      <c r="CW272" s="90"/>
      <c r="CX272" s="90"/>
      <c r="CY272" s="90"/>
      <c r="CZ272" s="90"/>
      <c r="DA272" s="90"/>
      <c r="DB272" s="90"/>
      <c r="DC272" s="90"/>
      <c r="DD272" s="90"/>
      <c r="DE272" s="90"/>
      <c r="DF272" s="90"/>
      <c r="DG272" s="90"/>
      <c r="DH272" s="90"/>
      <c r="DI272" s="90"/>
      <c r="DJ272" s="90"/>
      <c r="DK272" s="90"/>
      <c r="DL272" s="90"/>
      <c r="DM272" s="90"/>
      <c r="DN272" s="90"/>
      <c r="DO272" s="90"/>
      <c r="DP272" s="90"/>
      <c r="DQ272" s="90"/>
      <c r="DR272" s="90"/>
      <c r="DS272" s="90"/>
      <c r="DT272" s="90"/>
      <c r="DU272" s="90"/>
      <c r="DV272" s="90"/>
      <c r="DW272" s="90"/>
      <c r="DX272" s="90"/>
      <c r="DY272" s="90"/>
      <c r="DZ272" s="90"/>
      <c r="EA272" s="90"/>
      <c r="EB272" s="90"/>
      <c r="EC272" s="90"/>
      <c r="ED272" s="90"/>
      <c r="EE272" s="90"/>
      <c r="EF272" s="90"/>
      <c r="EG272" s="90"/>
      <c r="EH272" s="90"/>
      <c r="EI272" s="90"/>
      <c r="EJ272" s="90"/>
      <c r="EK272" s="90"/>
      <c r="EL272" s="90"/>
      <c r="EM272" s="90"/>
    </row>
    <row r="273" spans="1:143" ht="13.2" x14ac:dyDescent="0.25">
      <c r="A273" s="90" t="s">
        <v>47</v>
      </c>
      <c r="B273" s="90" t="s">
        <v>86</v>
      </c>
      <c r="C273" s="90">
        <v>1</v>
      </c>
      <c r="D273" s="90">
        <v>0.33</v>
      </c>
      <c r="E273" s="90"/>
      <c r="F273" s="90">
        <f>F271</f>
        <v>8</v>
      </c>
      <c r="G273" s="90" t="s">
        <v>87</v>
      </c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>
        <f t="shared" si="14"/>
        <v>0</v>
      </c>
      <c r="X273" s="90" t="str">
        <f t="shared" si="15"/>
        <v>8GN</v>
      </c>
      <c r="Y273" s="90"/>
      <c r="Z273" s="90"/>
      <c r="AA273" s="93"/>
      <c r="AB273" s="91"/>
      <c r="AC273" s="91"/>
      <c r="AD273" s="91"/>
      <c r="AE273" s="199" t="s">
        <v>159</v>
      </c>
      <c r="AF273" s="199"/>
      <c r="AG273" s="199"/>
      <c r="AH273" s="199"/>
      <c r="AI273" s="199"/>
      <c r="AJ273" s="199"/>
      <c r="AK273" s="199"/>
      <c r="AL273" s="199"/>
      <c r="AM273" s="199"/>
      <c r="AN273" s="112"/>
      <c r="AO273" s="112" t="s">
        <v>160</v>
      </c>
      <c r="AP273" s="113"/>
      <c r="AQ273" s="113"/>
      <c r="AR273" s="113"/>
      <c r="AS273" s="113"/>
      <c r="AT273" s="112"/>
      <c r="AU273" s="114"/>
      <c r="AV273" s="114"/>
      <c r="AW273" s="114"/>
      <c r="AX273" s="114"/>
      <c r="AY273" s="114"/>
      <c r="AZ273" s="114"/>
      <c r="BA273" s="114"/>
      <c r="BB273" s="200">
        <v>10.25</v>
      </c>
      <c r="BC273" s="200"/>
      <c r="BD273" s="200"/>
      <c r="BE273" s="200"/>
      <c r="BF273" s="200"/>
      <c r="BG273" s="200"/>
      <c r="BH273" s="194">
        <v>0</v>
      </c>
      <c r="BI273" s="194"/>
      <c r="BJ273" s="194"/>
      <c r="BK273" s="194"/>
      <c r="BL273" s="194"/>
      <c r="BM273" s="194"/>
      <c r="BN273" s="187">
        <f t="shared" si="16"/>
        <v>0</v>
      </c>
      <c r="BO273" s="187"/>
      <c r="BP273" s="187"/>
      <c r="BQ273" s="187"/>
      <c r="BR273" s="187"/>
      <c r="BS273" s="187"/>
      <c r="BT273" s="100"/>
      <c r="BU273" s="91"/>
      <c r="BV273" s="91"/>
      <c r="BW273" s="91"/>
      <c r="BX273" s="143"/>
      <c r="BY273" s="143"/>
      <c r="BZ273" s="143"/>
      <c r="CA273" s="143"/>
      <c r="CB273" s="143"/>
      <c r="CC273" s="143"/>
      <c r="CD273" s="143"/>
      <c r="CE273" s="143"/>
      <c r="CF273" s="143"/>
      <c r="CG273" s="143"/>
      <c r="CH273" s="143"/>
      <c r="CI273" s="143"/>
      <c r="CJ273" s="143"/>
      <c r="CK273" s="143"/>
      <c r="CL273" s="143"/>
      <c r="CM273" s="90"/>
      <c r="CN273" s="90"/>
      <c r="CO273" s="90"/>
      <c r="CP273" s="90"/>
      <c r="CQ273" s="90"/>
      <c r="CR273" s="90"/>
      <c r="CS273" s="90"/>
      <c r="CT273" s="90"/>
      <c r="CU273" s="90"/>
      <c r="CV273" s="90"/>
      <c r="CW273" s="90"/>
      <c r="CX273" s="90"/>
      <c r="CY273" s="90"/>
      <c r="CZ273" s="90"/>
      <c r="DA273" s="90"/>
      <c r="DB273" s="90"/>
      <c r="DC273" s="90"/>
      <c r="DD273" s="90"/>
      <c r="DE273" s="90"/>
      <c r="DF273" s="90"/>
      <c r="DG273" s="90"/>
      <c r="DH273" s="90"/>
      <c r="DI273" s="90"/>
      <c r="DJ273" s="90"/>
      <c r="DK273" s="90"/>
      <c r="DL273" s="90"/>
      <c r="DM273" s="90"/>
      <c r="DN273" s="90"/>
      <c r="DO273" s="90"/>
      <c r="DP273" s="90"/>
      <c r="DQ273" s="90"/>
      <c r="DR273" s="90"/>
      <c r="DS273" s="90"/>
      <c r="DT273" s="90"/>
      <c r="DU273" s="90"/>
      <c r="DV273" s="90"/>
      <c r="DW273" s="90"/>
      <c r="DX273" s="90"/>
      <c r="DY273" s="90"/>
      <c r="DZ273" s="90"/>
      <c r="EA273" s="90"/>
      <c r="EB273" s="90"/>
      <c r="EC273" s="90"/>
      <c r="ED273" s="90"/>
      <c r="EE273" s="90"/>
      <c r="EF273" s="90"/>
      <c r="EG273" s="90"/>
      <c r="EH273" s="90"/>
      <c r="EI273" s="90"/>
      <c r="EJ273" s="90"/>
      <c r="EK273" s="90"/>
      <c r="EL273" s="90"/>
      <c r="EM273" s="90"/>
    </row>
    <row r="274" spans="1:143" ht="13.2" x14ac:dyDescent="0.25">
      <c r="A274" s="90" t="s">
        <v>47</v>
      </c>
      <c r="B274" s="90" t="s">
        <v>86</v>
      </c>
      <c r="C274" s="90">
        <v>1</v>
      </c>
      <c r="D274" s="90">
        <v>0.33</v>
      </c>
      <c r="E274" s="90"/>
      <c r="F274" s="90">
        <f>F269</f>
        <v>8</v>
      </c>
      <c r="G274" s="90" t="s">
        <v>87</v>
      </c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>
        <f t="shared" si="14"/>
        <v>0</v>
      </c>
      <c r="X274" s="90" t="str">
        <f t="shared" si="15"/>
        <v>8GN</v>
      </c>
      <c r="Y274" s="90"/>
      <c r="Z274" s="90"/>
      <c r="AA274" s="93"/>
      <c r="AB274" s="91"/>
      <c r="AC274" s="91"/>
      <c r="AD274" s="91"/>
      <c r="AE274" s="201" t="s">
        <v>161</v>
      </c>
      <c r="AF274" s="201"/>
      <c r="AG274" s="201"/>
      <c r="AH274" s="201"/>
      <c r="AI274" s="201"/>
      <c r="AJ274" s="201"/>
      <c r="AK274" s="201"/>
      <c r="AL274" s="201"/>
      <c r="AM274" s="201"/>
      <c r="AN274" s="117"/>
      <c r="AO274" s="117" t="s">
        <v>162</v>
      </c>
      <c r="AP274" s="118"/>
      <c r="AQ274" s="118"/>
      <c r="AR274" s="118"/>
      <c r="AS274" s="118"/>
      <c r="AT274" s="119"/>
      <c r="AU274" s="104"/>
      <c r="AV274" s="104"/>
      <c r="AW274" s="104"/>
      <c r="AX274" s="104"/>
      <c r="AY274" s="104"/>
      <c r="AZ274" s="104"/>
      <c r="BA274" s="104"/>
      <c r="BB274" s="202">
        <v>10.25</v>
      </c>
      <c r="BC274" s="202"/>
      <c r="BD274" s="202"/>
      <c r="BE274" s="202"/>
      <c r="BF274" s="202"/>
      <c r="BG274" s="202"/>
      <c r="BH274" s="203">
        <v>0</v>
      </c>
      <c r="BI274" s="203"/>
      <c r="BJ274" s="203"/>
      <c r="BK274" s="203"/>
      <c r="BL274" s="203"/>
      <c r="BM274" s="203"/>
      <c r="BN274" s="204">
        <f t="shared" si="16"/>
        <v>0</v>
      </c>
      <c r="BO274" s="204"/>
      <c r="BP274" s="204"/>
      <c r="BQ274" s="204"/>
      <c r="BR274" s="204"/>
      <c r="BS274" s="204"/>
      <c r="BT274" s="100"/>
      <c r="BU274" s="91"/>
      <c r="BV274" s="91"/>
      <c r="BW274" s="91"/>
      <c r="BX274" s="143"/>
      <c r="BY274" s="143"/>
      <c r="BZ274" s="143"/>
      <c r="CA274" s="143"/>
      <c r="CB274" s="143"/>
      <c r="CC274" s="143"/>
      <c r="CD274" s="143"/>
      <c r="CE274" s="143"/>
      <c r="CF274" s="143"/>
      <c r="CG274" s="143"/>
      <c r="CH274" s="143"/>
      <c r="CI274" s="143"/>
      <c r="CJ274" s="143"/>
      <c r="CK274" s="143"/>
      <c r="CL274" s="143"/>
      <c r="CM274" s="90"/>
      <c r="CN274" s="90"/>
      <c r="CO274" s="90"/>
      <c r="CP274" s="90"/>
      <c r="CQ274" s="90"/>
      <c r="CR274" s="90"/>
      <c r="CS274" s="90"/>
      <c r="CT274" s="90"/>
      <c r="CU274" s="90"/>
      <c r="CV274" s="90"/>
      <c r="CW274" s="90"/>
      <c r="CX274" s="90"/>
      <c r="CY274" s="90"/>
      <c r="CZ274" s="90"/>
      <c r="DA274" s="90"/>
      <c r="DB274" s="90"/>
      <c r="DC274" s="90"/>
      <c r="DD274" s="90"/>
      <c r="DE274" s="90"/>
      <c r="DF274" s="90"/>
      <c r="DG274" s="90"/>
      <c r="DH274" s="90"/>
      <c r="DI274" s="90"/>
      <c r="DJ274" s="90"/>
      <c r="DK274" s="90"/>
      <c r="DL274" s="90"/>
      <c r="DM274" s="90"/>
      <c r="DN274" s="90"/>
      <c r="DO274" s="90"/>
      <c r="DP274" s="90"/>
      <c r="DQ274" s="90"/>
      <c r="DR274" s="90"/>
      <c r="DS274" s="90"/>
      <c r="DT274" s="90"/>
      <c r="DU274" s="90"/>
      <c r="DV274" s="90"/>
      <c r="DW274" s="90"/>
      <c r="DX274" s="90"/>
      <c r="DY274" s="90"/>
      <c r="DZ274" s="90"/>
      <c r="EA274" s="90"/>
      <c r="EB274" s="90"/>
      <c r="EC274" s="90"/>
      <c r="ED274" s="90"/>
      <c r="EE274" s="90"/>
      <c r="EF274" s="90"/>
      <c r="EG274" s="90"/>
      <c r="EH274" s="90"/>
      <c r="EI274" s="90"/>
      <c r="EJ274" s="90"/>
      <c r="EK274" s="90"/>
      <c r="EL274" s="90"/>
      <c r="EM274" s="90"/>
    </row>
    <row r="275" spans="1:143" ht="13.2" x14ac:dyDescent="0.25">
      <c r="A275" s="90" t="s">
        <v>47</v>
      </c>
      <c r="B275" s="90" t="s">
        <v>86</v>
      </c>
      <c r="C275" s="90">
        <v>1</v>
      </c>
      <c r="D275" s="90">
        <v>0.5</v>
      </c>
      <c r="E275" s="90"/>
      <c r="F275" s="90">
        <f>F273</f>
        <v>8</v>
      </c>
      <c r="G275" s="90" t="s">
        <v>87</v>
      </c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>
        <f t="shared" si="14"/>
        <v>0</v>
      </c>
      <c r="X275" s="90" t="str">
        <f t="shared" si="15"/>
        <v>8GN</v>
      </c>
      <c r="Y275" s="90"/>
      <c r="Z275" s="90"/>
      <c r="AA275" s="93"/>
      <c r="AB275" s="91"/>
      <c r="AC275" s="91"/>
      <c r="AD275" s="91"/>
      <c r="AE275" s="199" t="s">
        <v>163</v>
      </c>
      <c r="AF275" s="199"/>
      <c r="AG275" s="199"/>
      <c r="AH275" s="199"/>
      <c r="AI275" s="199"/>
      <c r="AJ275" s="199"/>
      <c r="AK275" s="199"/>
      <c r="AL275" s="199"/>
      <c r="AM275" s="199"/>
      <c r="AN275" s="112"/>
      <c r="AO275" s="112" t="s">
        <v>164</v>
      </c>
      <c r="AP275" s="113"/>
      <c r="AQ275" s="113"/>
      <c r="AR275" s="113"/>
      <c r="AS275" s="113"/>
      <c r="AT275" s="112"/>
      <c r="AU275" s="114"/>
      <c r="AV275" s="114"/>
      <c r="AW275" s="114"/>
      <c r="AX275" s="114"/>
      <c r="AY275" s="114"/>
      <c r="AZ275" s="114"/>
      <c r="BA275" s="114"/>
      <c r="BB275" s="200">
        <v>10.25</v>
      </c>
      <c r="BC275" s="200"/>
      <c r="BD275" s="200"/>
      <c r="BE275" s="200"/>
      <c r="BF275" s="200"/>
      <c r="BG275" s="200"/>
      <c r="BH275" s="194">
        <v>0</v>
      </c>
      <c r="BI275" s="194"/>
      <c r="BJ275" s="194"/>
      <c r="BK275" s="194"/>
      <c r="BL275" s="194"/>
      <c r="BM275" s="194"/>
      <c r="BN275" s="187">
        <f t="shared" si="16"/>
        <v>0</v>
      </c>
      <c r="BO275" s="187"/>
      <c r="BP275" s="187"/>
      <c r="BQ275" s="187"/>
      <c r="BR275" s="187"/>
      <c r="BS275" s="187"/>
      <c r="BT275" s="100"/>
      <c r="BU275" s="91"/>
      <c r="BV275" s="91"/>
      <c r="BW275" s="91"/>
      <c r="BX275" s="143"/>
      <c r="BY275" s="143"/>
      <c r="BZ275" s="143"/>
      <c r="CA275" s="143"/>
      <c r="CB275" s="143"/>
      <c r="CC275" s="143"/>
      <c r="CD275" s="143"/>
      <c r="CE275" s="143"/>
      <c r="CF275" s="143"/>
      <c r="CG275" s="143"/>
      <c r="CH275" s="143"/>
      <c r="CI275" s="143"/>
      <c r="CJ275" s="143"/>
      <c r="CK275" s="143"/>
      <c r="CL275" s="143"/>
      <c r="CM275" s="90"/>
      <c r="CN275" s="90"/>
      <c r="CO275" s="90"/>
      <c r="CP275" s="90"/>
      <c r="CQ275" s="90"/>
      <c r="CR275" s="90"/>
      <c r="CS275" s="90"/>
      <c r="CT275" s="90"/>
      <c r="CU275" s="90"/>
      <c r="CV275" s="90"/>
      <c r="CW275" s="90"/>
      <c r="CX275" s="90"/>
      <c r="CY275" s="90"/>
      <c r="CZ275" s="90"/>
      <c r="DA275" s="90"/>
      <c r="DB275" s="90"/>
      <c r="DC275" s="90"/>
      <c r="DD275" s="90"/>
      <c r="DE275" s="90"/>
      <c r="DF275" s="90"/>
      <c r="DG275" s="90"/>
      <c r="DH275" s="90"/>
      <c r="DI275" s="90"/>
      <c r="DJ275" s="90"/>
      <c r="DK275" s="90"/>
      <c r="DL275" s="90"/>
      <c r="DM275" s="90"/>
      <c r="DN275" s="90"/>
      <c r="DO275" s="90"/>
      <c r="DP275" s="90"/>
      <c r="DQ275" s="90"/>
      <c r="DR275" s="90"/>
      <c r="DS275" s="90"/>
      <c r="DT275" s="90"/>
      <c r="DU275" s="90"/>
      <c r="DV275" s="90"/>
      <c r="DW275" s="90"/>
      <c r="DX275" s="90"/>
      <c r="DY275" s="90"/>
      <c r="DZ275" s="90"/>
      <c r="EA275" s="90"/>
      <c r="EB275" s="90"/>
      <c r="EC275" s="90"/>
      <c r="ED275" s="90"/>
      <c r="EE275" s="90"/>
      <c r="EF275" s="90"/>
      <c r="EG275" s="90"/>
      <c r="EH275" s="90"/>
      <c r="EI275" s="90"/>
      <c r="EJ275" s="90"/>
      <c r="EK275" s="90"/>
      <c r="EL275" s="90"/>
      <c r="EM275" s="90"/>
    </row>
    <row r="276" spans="1:143" ht="13.2" x14ac:dyDescent="0.25">
      <c r="A276" s="90" t="s">
        <v>48</v>
      </c>
      <c r="B276" s="90" t="s">
        <v>86</v>
      </c>
      <c r="C276" s="90">
        <v>5</v>
      </c>
      <c r="D276" s="90">
        <v>1</v>
      </c>
      <c r="E276" s="90"/>
      <c r="F276" s="90">
        <f>F271</f>
        <v>8</v>
      </c>
      <c r="G276" s="90" t="s">
        <v>87</v>
      </c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>
        <f t="shared" si="14"/>
        <v>0</v>
      </c>
      <c r="X276" s="90" t="str">
        <f t="shared" si="15"/>
        <v>8VN</v>
      </c>
      <c r="Y276" s="90"/>
      <c r="Z276" s="90"/>
      <c r="AA276" s="93"/>
      <c r="AB276" s="91"/>
      <c r="AC276" s="91"/>
      <c r="AD276" s="91"/>
      <c r="AE276" s="201" t="s">
        <v>165</v>
      </c>
      <c r="AF276" s="201"/>
      <c r="AG276" s="201"/>
      <c r="AH276" s="201"/>
      <c r="AI276" s="201"/>
      <c r="AJ276" s="201"/>
      <c r="AK276" s="201"/>
      <c r="AL276" s="201"/>
      <c r="AM276" s="201"/>
      <c r="AN276" s="117"/>
      <c r="AO276" s="117" t="s">
        <v>166</v>
      </c>
      <c r="AP276" s="118"/>
      <c r="AQ276" s="118"/>
      <c r="AR276" s="118"/>
      <c r="AS276" s="118"/>
      <c r="AT276" s="119"/>
      <c r="AU276" s="104"/>
      <c r="AV276" s="104"/>
      <c r="AW276" s="104"/>
      <c r="AX276" s="104"/>
      <c r="AY276" s="104"/>
      <c r="AZ276" s="104"/>
      <c r="BA276" s="104"/>
      <c r="BB276" s="202">
        <v>10.25</v>
      </c>
      <c r="BC276" s="202"/>
      <c r="BD276" s="202"/>
      <c r="BE276" s="202"/>
      <c r="BF276" s="202"/>
      <c r="BG276" s="202"/>
      <c r="BH276" s="203">
        <v>0</v>
      </c>
      <c r="BI276" s="203"/>
      <c r="BJ276" s="203"/>
      <c r="BK276" s="203"/>
      <c r="BL276" s="203"/>
      <c r="BM276" s="203"/>
      <c r="BN276" s="204">
        <f t="shared" si="16"/>
        <v>0</v>
      </c>
      <c r="BO276" s="204"/>
      <c r="BP276" s="204"/>
      <c r="BQ276" s="204"/>
      <c r="BR276" s="204"/>
      <c r="BS276" s="204"/>
      <c r="BT276" s="100"/>
      <c r="BU276" s="91"/>
      <c r="BV276" s="91"/>
      <c r="BW276" s="91"/>
      <c r="BX276" s="143"/>
      <c r="BY276" s="143"/>
      <c r="BZ276" s="143"/>
      <c r="CA276" s="143"/>
      <c r="CB276" s="143"/>
      <c r="CC276" s="143"/>
      <c r="CD276" s="143"/>
      <c r="CE276" s="143"/>
      <c r="CF276" s="143"/>
      <c r="CG276" s="143"/>
      <c r="CH276" s="143"/>
      <c r="CI276" s="143"/>
      <c r="CJ276" s="143"/>
      <c r="CK276" s="143"/>
      <c r="CL276" s="143"/>
      <c r="CM276" s="90"/>
      <c r="CN276" s="90"/>
      <c r="CO276" s="90"/>
      <c r="CP276" s="90"/>
      <c r="CQ276" s="90"/>
      <c r="CR276" s="90"/>
      <c r="CS276" s="90"/>
      <c r="CT276" s="90"/>
      <c r="CU276" s="90"/>
      <c r="CV276" s="90"/>
      <c r="CW276" s="90"/>
      <c r="CX276" s="90"/>
      <c r="CY276" s="90"/>
      <c r="CZ276" s="90"/>
      <c r="DA276" s="90"/>
      <c r="DB276" s="90"/>
      <c r="DC276" s="90"/>
      <c r="DD276" s="90"/>
      <c r="DE276" s="90"/>
      <c r="DF276" s="90"/>
      <c r="DG276" s="90"/>
      <c r="DH276" s="90"/>
      <c r="DI276" s="90"/>
      <c r="DJ276" s="90"/>
      <c r="DK276" s="90"/>
      <c r="DL276" s="90"/>
      <c r="DM276" s="90"/>
      <c r="DN276" s="90"/>
      <c r="DO276" s="90"/>
      <c r="DP276" s="90"/>
      <c r="DQ276" s="90"/>
      <c r="DR276" s="90"/>
      <c r="DS276" s="90"/>
      <c r="DT276" s="90"/>
      <c r="DU276" s="90"/>
      <c r="DV276" s="90"/>
      <c r="DW276" s="90"/>
      <c r="DX276" s="90"/>
      <c r="DY276" s="90"/>
      <c r="DZ276" s="90"/>
      <c r="EA276" s="90"/>
      <c r="EB276" s="90"/>
      <c r="EC276" s="90"/>
      <c r="ED276" s="90"/>
      <c r="EE276" s="90"/>
      <c r="EF276" s="90"/>
      <c r="EG276" s="90"/>
      <c r="EH276" s="90"/>
      <c r="EI276" s="90"/>
      <c r="EJ276" s="90"/>
      <c r="EK276" s="90"/>
      <c r="EL276" s="90"/>
      <c r="EM276" s="90"/>
    </row>
    <row r="277" spans="1:143" ht="13.2" x14ac:dyDescent="0.25">
      <c r="A277" s="90" t="s">
        <v>48</v>
      </c>
      <c r="B277" s="90" t="s">
        <v>86</v>
      </c>
      <c r="C277" s="90">
        <v>5</v>
      </c>
      <c r="D277" s="90">
        <v>1</v>
      </c>
      <c r="E277" s="90"/>
      <c r="F277" s="90">
        <f>F274</f>
        <v>8</v>
      </c>
      <c r="G277" s="90" t="s">
        <v>87</v>
      </c>
      <c r="H277" s="90"/>
      <c r="I277" s="90">
        <v>1</v>
      </c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>
        <f t="shared" si="14"/>
        <v>0</v>
      </c>
      <c r="X277" s="90" t="str">
        <f t="shared" si="15"/>
        <v>8VN</v>
      </c>
      <c r="Y277" s="90"/>
      <c r="Z277" s="90"/>
      <c r="AA277" s="93"/>
      <c r="AB277" s="91"/>
      <c r="AC277" s="91"/>
      <c r="AD277" s="91"/>
      <c r="AE277" s="199" t="s">
        <v>167</v>
      </c>
      <c r="AF277" s="199"/>
      <c r="AG277" s="199"/>
      <c r="AH277" s="199"/>
      <c r="AI277" s="199"/>
      <c r="AJ277" s="199"/>
      <c r="AK277" s="199"/>
      <c r="AL277" s="199"/>
      <c r="AM277" s="199"/>
      <c r="AN277" s="112"/>
      <c r="AO277" s="112" t="s">
        <v>168</v>
      </c>
      <c r="AP277" s="113"/>
      <c r="AQ277" s="113"/>
      <c r="AR277" s="113"/>
      <c r="AS277" s="113"/>
      <c r="AT277" s="112"/>
      <c r="AU277" s="114"/>
      <c r="AV277" s="114"/>
      <c r="AW277" s="114"/>
      <c r="AX277" s="114"/>
      <c r="AY277" s="114"/>
      <c r="AZ277" s="114"/>
      <c r="BA277" s="114"/>
      <c r="BB277" s="200">
        <v>10.25</v>
      </c>
      <c r="BC277" s="200"/>
      <c r="BD277" s="200"/>
      <c r="BE277" s="200"/>
      <c r="BF277" s="200"/>
      <c r="BG277" s="200"/>
      <c r="BH277" s="194">
        <v>0</v>
      </c>
      <c r="BI277" s="194"/>
      <c r="BJ277" s="194"/>
      <c r="BK277" s="194"/>
      <c r="BL277" s="194"/>
      <c r="BM277" s="194"/>
      <c r="BN277" s="187">
        <f t="shared" si="16"/>
        <v>0</v>
      </c>
      <c r="BO277" s="187"/>
      <c r="BP277" s="187"/>
      <c r="BQ277" s="187"/>
      <c r="BR277" s="187"/>
      <c r="BS277" s="187"/>
      <c r="BT277" s="100"/>
      <c r="BU277" s="91"/>
      <c r="BV277" s="91"/>
      <c r="BW277" s="91"/>
      <c r="BX277" s="143"/>
      <c r="BY277" s="143"/>
      <c r="BZ277" s="143"/>
      <c r="CA277" s="143"/>
      <c r="CB277" s="143"/>
      <c r="CC277" s="143"/>
      <c r="CD277" s="143"/>
      <c r="CE277" s="143"/>
      <c r="CF277" s="143"/>
      <c r="CG277" s="143"/>
      <c r="CH277" s="143"/>
      <c r="CI277" s="143"/>
      <c r="CJ277" s="143"/>
      <c r="CK277" s="143"/>
      <c r="CL277" s="143"/>
      <c r="CM277" s="90"/>
      <c r="CN277" s="90"/>
      <c r="CO277" s="90"/>
      <c r="CP277" s="90"/>
      <c r="CQ277" s="90"/>
      <c r="CR277" s="90"/>
      <c r="CS277" s="90"/>
      <c r="CT277" s="90"/>
      <c r="CU277" s="90"/>
      <c r="CV277" s="90"/>
      <c r="CW277" s="90"/>
      <c r="CX277" s="90"/>
      <c r="CY277" s="90"/>
      <c r="CZ277" s="90"/>
      <c r="DA277" s="90"/>
      <c r="DB277" s="90"/>
      <c r="DC277" s="90"/>
      <c r="DD277" s="90"/>
      <c r="DE277" s="90"/>
      <c r="DF277" s="90"/>
      <c r="DG277" s="90"/>
      <c r="DH277" s="90"/>
      <c r="DI277" s="90"/>
      <c r="DJ277" s="90"/>
      <c r="DK277" s="90"/>
      <c r="DL277" s="90"/>
      <c r="DM277" s="90"/>
      <c r="DN277" s="90"/>
      <c r="DO277" s="90"/>
      <c r="DP277" s="90"/>
      <c r="DQ277" s="90"/>
      <c r="DR277" s="90"/>
      <c r="DS277" s="90"/>
      <c r="DT277" s="90"/>
      <c r="DU277" s="90"/>
      <c r="DV277" s="90"/>
      <c r="DW277" s="90"/>
      <c r="DX277" s="90"/>
      <c r="DY277" s="90"/>
      <c r="DZ277" s="90"/>
      <c r="EA277" s="90"/>
      <c r="EB277" s="90"/>
      <c r="EC277" s="90"/>
      <c r="ED277" s="90"/>
      <c r="EE277" s="90"/>
      <c r="EF277" s="90"/>
      <c r="EG277" s="90"/>
      <c r="EH277" s="90"/>
      <c r="EI277" s="90"/>
      <c r="EJ277" s="90"/>
      <c r="EK277" s="90"/>
      <c r="EL277" s="90"/>
      <c r="EM277" s="90"/>
    </row>
    <row r="278" spans="1:143" ht="13.2" x14ac:dyDescent="0.25">
      <c r="A278" s="90" t="s">
        <v>48</v>
      </c>
      <c r="B278" s="90" t="s">
        <v>86</v>
      </c>
      <c r="C278" s="90">
        <v>5</v>
      </c>
      <c r="D278" s="90">
        <v>1</v>
      </c>
      <c r="E278" s="90"/>
      <c r="F278" s="90">
        <f>F277</f>
        <v>8</v>
      </c>
      <c r="G278" s="90" t="s">
        <v>87</v>
      </c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>
        <f t="shared" si="14"/>
        <v>0</v>
      </c>
      <c r="X278" s="90" t="str">
        <f t="shared" si="15"/>
        <v>8VN</v>
      </c>
      <c r="Y278" s="90"/>
      <c r="Z278" s="90"/>
      <c r="AA278" s="93"/>
      <c r="AB278" s="91"/>
      <c r="AC278" s="91"/>
      <c r="AD278" s="91"/>
      <c r="AE278" s="201" t="s">
        <v>169</v>
      </c>
      <c r="AF278" s="201"/>
      <c r="AG278" s="201"/>
      <c r="AH278" s="201"/>
      <c r="AI278" s="201"/>
      <c r="AJ278" s="201"/>
      <c r="AK278" s="201"/>
      <c r="AL278" s="201"/>
      <c r="AM278" s="201"/>
      <c r="AN278" s="117"/>
      <c r="AO278" s="117" t="s">
        <v>170</v>
      </c>
      <c r="AP278" s="118"/>
      <c r="AQ278" s="118"/>
      <c r="AR278" s="118"/>
      <c r="AS278" s="118"/>
      <c r="AT278" s="119"/>
      <c r="AU278" s="104"/>
      <c r="AV278" s="104"/>
      <c r="AW278" s="104"/>
      <c r="AX278" s="104"/>
      <c r="AY278" s="104"/>
      <c r="AZ278" s="104"/>
      <c r="BA278" s="104"/>
      <c r="BB278" s="202">
        <v>10.25</v>
      </c>
      <c r="BC278" s="202"/>
      <c r="BD278" s="202"/>
      <c r="BE278" s="202"/>
      <c r="BF278" s="202"/>
      <c r="BG278" s="202"/>
      <c r="BH278" s="203">
        <v>0</v>
      </c>
      <c r="BI278" s="203"/>
      <c r="BJ278" s="203"/>
      <c r="BK278" s="203"/>
      <c r="BL278" s="203"/>
      <c r="BM278" s="203"/>
      <c r="BN278" s="204">
        <f t="shared" si="16"/>
        <v>0</v>
      </c>
      <c r="BO278" s="204"/>
      <c r="BP278" s="204"/>
      <c r="BQ278" s="204"/>
      <c r="BR278" s="204"/>
      <c r="BS278" s="204"/>
      <c r="BT278" s="100"/>
      <c r="BU278" s="91"/>
      <c r="BV278" s="91"/>
      <c r="BW278" s="91"/>
      <c r="BX278" s="143"/>
      <c r="BY278" s="143"/>
      <c r="BZ278" s="143"/>
      <c r="CA278" s="143"/>
      <c r="CB278" s="143"/>
      <c r="CC278" s="143"/>
      <c r="CD278" s="143"/>
      <c r="CE278" s="143"/>
      <c r="CF278" s="143"/>
      <c r="CG278" s="143"/>
      <c r="CH278" s="143"/>
      <c r="CI278" s="143"/>
      <c r="CJ278" s="143"/>
      <c r="CK278" s="143"/>
      <c r="CL278" s="143"/>
      <c r="CM278" s="90"/>
      <c r="CN278" s="90"/>
      <c r="CO278" s="90"/>
      <c r="CP278" s="90"/>
      <c r="CQ278" s="90"/>
      <c r="CR278" s="90"/>
      <c r="CS278" s="90"/>
      <c r="CT278" s="90"/>
      <c r="CU278" s="90"/>
      <c r="CV278" s="90"/>
      <c r="CW278" s="90"/>
      <c r="CX278" s="90"/>
      <c r="CY278" s="90"/>
      <c r="CZ278" s="90"/>
      <c r="DA278" s="90"/>
      <c r="DB278" s="90"/>
      <c r="DC278" s="90"/>
      <c r="DD278" s="90"/>
      <c r="DE278" s="90"/>
      <c r="DF278" s="90"/>
      <c r="DG278" s="90"/>
      <c r="DH278" s="90"/>
      <c r="DI278" s="90"/>
      <c r="DJ278" s="90"/>
      <c r="DK278" s="90"/>
      <c r="DL278" s="90"/>
      <c r="DM278" s="90"/>
      <c r="DN278" s="90"/>
      <c r="DO278" s="90"/>
      <c r="DP278" s="90"/>
      <c r="DQ278" s="90"/>
      <c r="DR278" s="90"/>
      <c r="DS278" s="90"/>
      <c r="DT278" s="90"/>
      <c r="DU278" s="90"/>
      <c r="DV278" s="90"/>
      <c r="DW278" s="90"/>
      <c r="DX278" s="90"/>
      <c r="DY278" s="90"/>
      <c r="DZ278" s="90"/>
      <c r="EA278" s="90"/>
      <c r="EB278" s="90"/>
      <c r="EC278" s="90"/>
      <c r="ED278" s="90"/>
      <c r="EE278" s="90"/>
      <c r="EF278" s="90"/>
      <c r="EG278" s="90"/>
      <c r="EH278" s="90"/>
      <c r="EI278" s="90"/>
      <c r="EJ278" s="90"/>
      <c r="EK278" s="90"/>
      <c r="EL278" s="90"/>
      <c r="EM278" s="90"/>
    </row>
    <row r="279" spans="1:143" ht="13.2" x14ac:dyDescent="0.25">
      <c r="A279" s="90" t="s">
        <v>48</v>
      </c>
      <c r="B279" s="90" t="s">
        <v>86</v>
      </c>
      <c r="C279" s="90">
        <v>5</v>
      </c>
      <c r="D279" s="90">
        <v>1</v>
      </c>
      <c r="E279" s="90"/>
      <c r="F279" s="90">
        <f>F276</f>
        <v>8</v>
      </c>
      <c r="G279" s="90" t="s">
        <v>87</v>
      </c>
      <c r="H279" s="90"/>
      <c r="I279" s="90">
        <v>1</v>
      </c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>
        <f t="shared" si="14"/>
        <v>0</v>
      </c>
      <c r="X279" s="90" t="str">
        <f t="shared" si="15"/>
        <v>8VN</v>
      </c>
      <c r="Y279" s="90"/>
      <c r="Z279" s="90"/>
      <c r="AA279" s="93"/>
      <c r="AB279" s="91"/>
      <c r="AC279" s="91"/>
      <c r="AD279" s="91"/>
      <c r="AE279" s="199" t="s">
        <v>171</v>
      </c>
      <c r="AF279" s="199"/>
      <c r="AG279" s="199"/>
      <c r="AH279" s="199"/>
      <c r="AI279" s="199"/>
      <c r="AJ279" s="199"/>
      <c r="AK279" s="199"/>
      <c r="AL279" s="199"/>
      <c r="AM279" s="199"/>
      <c r="AN279" s="112"/>
      <c r="AO279" s="112" t="s">
        <v>172</v>
      </c>
      <c r="AP279" s="113"/>
      <c r="AQ279" s="113"/>
      <c r="AR279" s="113"/>
      <c r="AS279" s="113"/>
      <c r="AT279" s="112"/>
      <c r="AU279" s="114"/>
      <c r="AV279" s="114"/>
      <c r="AW279" s="114"/>
      <c r="AX279" s="114"/>
      <c r="AY279" s="114"/>
      <c r="AZ279" s="114"/>
      <c r="BA279" s="114"/>
      <c r="BB279" s="200">
        <v>10.25</v>
      </c>
      <c r="BC279" s="200"/>
      <c r="BD279" s="200"/>
      <c r="BE279" s="200"/>
      <c r="BF279" s="200"/>
      <c r="BG279" s="200"/>
      <c r="BH279" s="194">
        <v>0</v>
      </c>
      <c r="BI279" s="194"/>
      <c r="BJ279" s="194"/>
      <c r="BK279" s="194"/>
      <c r="BL279" s="194"/>
      <c r="BM279" s="194"/>
      <c r="BN279" s="187">
        <f t="shared" si="16"/>
        <v>0</v>
      </c>
      <c r="BO279" s="187"/>
      <c r="BP279" s="187"/>
      <c r="BQ279" s="187"/>
      <c r="BR279" s="187"/>
      <c r="BS279" s="187"/>
      <c r="BT279" s="100"/>
      <c r="BU279" s="91"/>
      <c r="BV279" s="91"/>
      <c r="BW279" s="91"/>
      <c r="BX279" s="143"/>
      <c r="BY279" s="143"/>
      <c r="BZ279" s="143"/>
      <c r="CA279" s="143"/>
      <c r="CB279" s="143"/>
      <c r="CC279" s="143"/>
      <c r="CD279" s="143"/>
      <c r="CE279" s="143"/>
      <c r="CF279" s="143"/>
      <c r="CG279" s="143"/>
      <c r="CH279" s="143"/>
      <c r="CI279" s="143"/>
      <c r="CJ279" s="143"/>
      <c r="CK279" s="143"/>
      <c r="CL279" s="143"/>
      <c r="CM279" s="90"/>
      <c r="CN279" s="90"/>
      <c r="CO279" s="90"/>
      <c r="CP279" s="90"/>
      <c r="CQ279" s="90"/>
      <c r="CR279" s="90"/>
      <c r="CS279" s="90"/>
      <c r="CT279" s="90"/>
      <c r="CU279" s="90"/>
      <c r="CV279" s="90"/>
      <c r="CW279" s="90"/>
      <c r="CX279" s="90"/>
      <c r="CY279" s="90"/>
      <c r="CZ279" s="90"/>
      <c r="DA279" s="90"/>
      <c r="DB279" s="90"/>
      <c r="DC279" s="90"/>
      <c r="DD279" s="90"/>
      <c r="DE279" s="90"/>
      <c r="DF279" s="90"/>
      <c r="DG279" s="90"/>
      <c r="DH279" s="90"/>
      <c r="DI279" s="90"/>
      <c r="DJ279" s="90"/>
      <c r="DK279" s="90"/>
      <c r="DL279" s="90"/>
      <c r="DM279" s="90"/>
      <c r="DN279" s="90"/>
      <c r="DO279" s="90"/>
      <c r="DP279" s="90"/>
      <c r="DQ279" s="90"/>
      <c r="DR279" s="90"/>
      <c r="DS279" s="90"/>
      <c r="DT279" s="90"/>
      <c r="DU279" s="90"/>
      <c r="DV279" s="90"/>
      <c r="DW279" s="90"/>
      <c r="DX279" s="90"/>
      <c r="DY279" s="90"/>
      <c r="DZ279" s="90"/>
      <c r="EA279" s="90"/>
      <c r="EB279" s="90"/>
      <c r="EC279" s="90"/>
      <c r="ED279" s="90"/>
      <c r="EE279" s="90"/>
      <c r="EF279" s="90"/>
      <c r="EG279" s="90"/>
      <c r="EH279" s="90"/>
      <c r="EI279" s="90"/>
      <c r="EJ279" s="90"/>
      <c r="EK279" s="90"/>
      <c r="EL279" s="90"/>
      <c r="EM279" s="90"/>
    </row>
    <row r="280" spans="1:143" ht="11.25" customHeight="1" x14ac:dyDescent="0.3">
      <c r="A280" s="90"/>
      <c r="B280" s="90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  <c r="AA280" s="91"/>
      <c r="AB280" s="91"/>
      <c r="AC280" s="91"/>
      <c r="AD280" s="91"/>
      <c r="AE280" s="12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122"/>
      <c r="BL280" s="91"/>
      <c r="BM280" s="91"/>
      <c r="BN280" s="91"/>
      <c r="BO280" s="91"/>
      <c r="BP280" s="91"/>
      <c r="BQ280" s="91"/>
      <c r="BR280" s="91"/>
      <c r="BS280" s="99"/>
      <c r="BT280" s="91"/>
      <c r="BU280" s="91"/>
      <c r="BV280" s="91"/>
      <c r="BW280" s="91"/>
      <c r="BX280" s="143"/>
      <c r="BY280" s="143"/>
      <c r="BZ280" s="143"/>
      <c r="CA280" s="143"/>
      <c r="CB280" s="143"/>
      <c r="CC280" s="143"/>
      <c r="CD280" s="143"/>
      <c r="CE280" s="143"/>
      <c r="CF280" s="143"/>
      <c r="CG280" s="143"/>
      <c r="CH280" s="143"/>
      <c r="CI280" s="143"/>
      <c r="CJ280" s="143"/>
      <c r="CK280" s="143"/>
      <c r="CL280" s="143"/>
      <c r="CM280" s="90"/>
      <c r="CN280" s="90"/>
      <c r="CO280" s="90"/>
      <c r="CP280" s="90"/>
      <c r="CQ280" s="90"/>
      <c r="CR280" s="90"/>
      <c r="CS280" s="90"/>
      <c r="CT280" s="90"/>
      <c r="CU280" s="90"/>
      <c r="CV280" s="90"/>
      <c r="CW280" s="90"/>
      <c r="CX280" s="90"/>
      <c r="CY280" s="90"/>
      <c r="CZ280" s="90"/>
      <c r="DA280" s="90"/>
      <c r="DB280" s="90"/>
      <c r="DC280" s="90"/>
      <c r="DD280" s="90"/>
      <c r="DE280" s="90"/>
      <c r="DF280" s="90"/>
      <c r="DG280" s="90"/>
      <c r="DH280" s="90"/>
      <c r="DI280" s="90"/>
      <c r="DJ280" s="90"/>
      <c r="DK280" s="90"/>
      <c r="DL280" s="90"/>
      <c r="DM280" s="90"/>
      <c r="DN280" s="90"/>
      <c r="DO280" s="90"/>
      <c r="DP280" s="90"/>
      <c r="DQ280" s="90"/>
      <c r="DR280" s="90"/>
      <c r="DS280" s="90"/>
      <c r="DT280" s="90"/>
      <c r="DU280" s="90"/>
      <c r="DV280" s="90"/>
      <c r="DW280" s="90"/>
      <c r="DX280" s="90"/>
      <c r="DY280" s="90"/>
      <c r="DZ280" s="90"/>
      <c r="EA280" s="90"/>
      <c r="EB280" s="90"/>
      <c r="EC280" s="90"/>
      <c r="ED280" s="90"/>
      <c r="EE280" s="90"/>
      <c r="EF280" s="90"/>
      <c r="EG280" s="90"/>
      <c r="EH280" s="90"/>
      <c r="EI280" s="90"/>
      <c r="EJ280" s="90"/>
      <c r="EK280" s="90"/>
      <c r="EL280" s="90"/>
      <c r="EM280" s="90"/>
    </row>
    <row r="281" spans="1:143" ht="11.25" hidden="1" customHeight="1" x14ac:dyDescent="0.25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  <c r="AA281" s="93"/>
      <c r="AB281" s="91"/>
      <c r="AC281" s="95"/>
      <c r="AD281" s="109"/>
      <c r="AE281" s="91"/>
      <c r="AF281" s="95"/>
      <c r="AG281" s="123"/>
      <c r="AH281" s="95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143"/>
      <c r="BY281" s="143"/>
      <c r="BZ281" s="143"/>
      <c r="CA281" s="143"/>
      <c r="CB281" s="143"/>
      <c r="CC281" s="143"/>
      <c r="CD281" s="143"/>
      <c r="CE281" s="143"/>
      <c r="CF281" s="143"/>
      <c r="CG281" s="143"/>
      <c r="CH281" s="143"/>
      <c r="CI281" s="143"/>
      <c r="CJ281" s="143"/>
      <c r="CK281" s="143"/>
      <c r="CL281" s="143"/>
      <c r="CM281" s="90"/>
      <c r="CN281" s="90"/>
      <c r="CO281" s="90"/>
      <c r="CP281" s="90"/>
      <c r="CQ281" s="90"/>
      <c r="CR281" s="90"/>
      <c r="CS281" s="90"/>
      <c r="CT281" s="90"/>
      <c r="CU281" s="90"/>
      <c r="CV281" s="90"/>
      <c r="CW281" s="90"/>
      <c r="CX281" s="90"/>
      <c r="CY281" s="90"/>
      <c r="CZ281" s="90"/>
      <c r="DA281" s="90"/>
      <c r="DB281" s="90"/>
      <c r="DC281" s="90"/>
      <c r="DD281" s="90"/>
      <c r="DE281" s="90"/>
      <c r="DF281" s="90"/>
      <c r="DG281" s="90"/>
      <c r="DH281" s="90"/>
      <c r="DI281" s="90"/>
      <c r="DJ281" s="90"/>
      <c r="DK281" s="90"/>
      <c r="DL281" s="90"/>
      <c r="DM281" s="90"/>
      <c r="DN281" s="90"/>
      <c r="DO281" s="90"/>
      <c r="DP281" s="90"/>
      <c r="DQ281" s="90"/>
      <c r="DR281" s="90"/>
      <c r="DS281" s="90"/>
      <c r="DT281" s="90"/>
      <c r="DU281" s="90"/>
      <c r="DV281" s="90"/>
      <c r="DW281" s="90"/>
      <c r="DX281" s="90"/>
      <c r="DY281" s="90"/>
      <c r="DZ281" s="90"/>
      <c r="EA281" s="90"/>
      <c r="EB281" s="90"/>
      <c r="EC281" s="90"/>
      <c r="ED281" s="90"/>
      <c r="EE281" s="90"/>
      <c r="EF281" s="90"/>
      <c r="EG281" s="90"/>
      <c r="EH281" s="90"/>
      <c r="EI281" s="90"/>
      <c r="EJ281" s="90"/>
      <c r="EK281" s="90"/>
      <c r="EL281" s="90"/>
      <c r="EM281" s="90"/>
    </row>
    <row r="282" spans="1:143" ht="13.2" hidden="1" x14ac:dyDescent="0.25">
      <c r="A282" s="90"/>
      <c r="B282" s="90"/>
      <c r="C282" s="90"/>
      <c r="D282" s="90"/>
      <c r="E282" s="90"/>
      <c r="F282" s="90">
        <v>3</v>
      </c>
      <c r="G282" s="90"/>
      <c r="H282" s="90"/>
      <c r="I282" s="105" t="s">
        <v>51</v>
      </c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  <c r="AA282" s="93"/>
      <c r="AB282" s="91"/>
      <c r="AC282" s="91"/>
      <c r="AD282" s="91"/>
      <c r="AE282" s="94" t="str">
        <f>CONCATENATE("Groep ",F282)</f>
        <v>Groep 3</v>
      </c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106"/>
      <c r="AU282" s="96"/>
      <c r="AV282" s="96"/>
      <c r="AW282" s="96"/>
      <c r="AX282" s="96"/>
      <c r="AY282" s="96"/>
      <c r="AZ282" s="96"/>
      <c r="BA282" s="96"/>
      <c r="BB282" s="97"/>
      <c r="BC282" s="97"/>
      <c r="BD282" s="97"/>
      <c r="BE282" s="97"/>
      <c r="BF282" s="97"/>
      <c r="BG282" s="97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00"/>
      <c r="BU282" s="110"/>
      <c r="BV282" s="110"/>
      <c r="BW282" s="110"/>
      <c r="BX282" s="143"/>
      <c r="BY282" s="143"/>
      <c r="BZ282" s="143"/>
      <c r="CA282" s="143"/>
      <c r="CB282" s="143"/>
      <c r="CC282" s="143"/>
      <c r="CD282" s="143"/>
      <c r="CE282" s="143"/>
      <c r="CF282" s="143"/>
      <c r="CG282" s="143"/>
      <c r="CH282" s="143"/>
      <c r="CI282" s="143"/>
      <c r="CJ282" s="143"/>
      <c r="CK282" s="143"/>
      <c r="CL282" s="143"/>
      <c r="CM282" s="90"/>
      <c r="CN282" s="90"/>
      <c r="CO282" s="90"/>
      <c r="CP282" s="90"/>
      <c r="CQ282" s="90"/>
      <c r="CR282" s="90"/>
      <c r="CS282" s="90"/>
      <c r="CT282" s="90"/>
      <c r="CU282" s="90"/>
      <c r="CV282" s="90"/>
      <c r="CW282" s="90"/>
      <c r="CX282" s="90"/>
      <c r="CY282" s="90"/>
      <c r="CZ282" s="90"/>
      <c r="DA282" s="90"/>
      <c r="DB282" s="90"/>
      <c r="DC282" s="90"/>
      <c r="DD282" s="90"/>
      <c r="DE282" s="90"/>
      <c r="DF282" s="90"/>
      <c r="DG282" s="90"/>
      <c r="DH282" s="90"/>
      <c r="DI282" s="90"/>
      <c r="DJ282" s="90"/>
      <c r="DK282" s="90"/>
      <c r="DL282" s="90"/>
      <c r="DM282" s="90"/>
      <c r="DN282" s="90"/>
      <c r="DO282" s="90"/>
      <c r="DP282" s="90"/>
      <c r="DQ282" s="90"/>
      <c r="DR282" s="90"/>
      <c r="DS282" s="90"/>
      <c r="DT282" s="90"/>
      <c r="DU282" s="90"/>
      <c r="DV282" s="90"/>
      <c r="DW282" s="90"/>
      <c r="DX282" s="90"/>
      <c r="DY282" s="90"/>
      <c r="DZ282" s="90"/>
      <c r="EA282" s="90"/>
      <c r="EB282" s="90"/>
      <c r="EC282" s="90"/>
      <c r="ED282" s="90"/>
      <c r="EE282" s="90"/>
      <c r="EF282" s="90"/>
      <c r="EG282" s="90"/>
      <c r="EH282" s="90"/>
      <c r="EI282" s="90"/>
      <c r="EJ282" s="90"/>
      <c r="EK282" s="90"/>
      <c r="EL282" s="90"/>
      <c r="EM282" s="90"/>
    </row>
    <row r="283" spans="1:143" ht="31.5" hidden="1" customHeight="1" x14ac:dyDescent="0.25">
      <c r="A283" s="107" t="s">
        <v>53</v>
      </c>
      <c r="B283" s="107" t="s">
        <v>46</v>
      </c>
      <c r="C283" s="108" t="s">
        <v>20</v>
      </c>
      <c r="D283" s="108" t="s">
        <v>49</v>
      </c>
      <c r="E283" s="90" t="s">
        <v>48</v>
      </c>
      <c r="F283" s="90" t="s">
        <v>47</v>
      </c>
      <c r="G283" s="107" t="s">
        <v>54</v>
      </c>
      <c r="H283" s="107" t="s">
        <v>72</v>
      </c>
      <c r="I283" s="90"/>
      <c r="J283" s="90"/>
      <c r="K283" s="90"/>
      <c r="L283" s="90"/>
      <c r="M283" s="90"/>
      <c r="N283" s="90">
        <v>0</v>
      </c>
      <c r="O283" s="90">
        <v>1</v>
      </c>
      <c r="P283" s="90">
        <v>2</v>
      </c>
      <c r="Q283" s="90">
        <v>3</v>
      </c>
      <c r="R283" s="90">
        <v>4</v>
      </c>
      <c r="S283" s="90">
        <v>5</v>
      </c>
      <c r="T283" s="90">
        <v>6</v>
      </c>
      <c r="U283" s="90">
        <v>7</v>
      </c>
      <c r="V283" s="90">
        <v>8</v>
      </c>
      <c r="W283" s="90" t="s">
        <v>40</v>
      </c>
      <c r="X283" s="90"/>
      <c r="Y283" s="90"/>
      <c r="Z283" s="90"/>
      <c r="AA283" s="93"/>
      <c r="AB283" s="94"/>
      <c r="AC283" s="95"/>
      <c r="AD283" s="109"/>
      <c r="AE283" s="209" t="s">
        <v>66</v>
      </c>
      <c r="AF283" s="209"/>
      <c r="AG283" s="209"/>
      <c r="AH283" s="209"/>
      <c r="AI283" s="209"/>
      <c r="AJ283" s="209"/>
      <c r="AK283" s="209"/>
      <c r="AL283" s="209"/>
      <c r="AM283" s="209"/>
      <c r="AN283" s="209" t="s">
        <v>67</v>
      </c>
      <c r="AO283" s="209"/>
      <c r="AP283" s="209"/>
      <c r="AQ283" s="209"/>
      <c r="AR283" s="209"/>
      <c r="AS283" s="209"/>
      <c r="AT283" s="209"/>
      <c r="AU283" s="209"/>
      <c r="AV283" s="209"/>
      <c r="AW283" s="209"/>
      <c r="AX283" s="209"/>
      <c r="AY283" s="209"/>
      <c r="AZ283" s="209"/>
      <c r="BA283" s="209"/>
      <c r="BB283" s="209" t="s">
        <v>45</v>
      </c>
      <c r="BC283" s="209"/>
      <c r="BD283" s="209"/>
      <c r="BE283" s="209"/>
      <c r="BF283" s="209"/>
      <c r="BG283" s="209"/>
      <c r="BH283" s="210" t="s">
        <v>79</v>
      </c>
      <c r="BI283" s="210"/>
      <c r="BJ283" s="210"/>
      <c r="BK283" s="210"/>
      <c r="BL283" s="210"/>
      <c r="BM283" s="210"/>
      <c r="BN283" s="210" t="s">
        <v>43</v>
      </c>
      <c r="BO283" s="210"/>
      <c r="BP283" s="210"/>
      <c r="BQ283" s="210"/>
      <c r="BR283" s="210"/>
      <c r="BS283" s="210"/>
      <c r="BT283" s="100"/>
      <c r="BU283" s="110"/>
      <c r="BV283" s="111"/>
      <c r="BW283" s="111"/>
      <c r="BX283" s="143"/>
      <c r="BY283" s="143"/>
      <c r="BZ283" s="143"/>
      <c r="CA283" s="143"/>
      <c r="CB283" s="143"/>
      <c r="CC283" s="143"/>
      <c r="CD283" s="143"/>
      <c r="CE283" s="143"/>
      <c r="CF283" s="143"/>
      <c r="CG283" s="143"/>
      <c r="CH283" s="143"/>
      <c r="CI283" s="143"/>
      <c r="CJ283" s="143"/>
      <c r="CK283" s="143"/>
      <c r="CL283" s="143"/>
      <c r="CM283" s="90"/>
      <c r="CN283" s="90"/>
      <c r="CO283" s="90"/>
      <c r="CP283" s="90"/>
      <c r="CQ283" s="90"/>
      <c r="CR283" s="90"/>
      <c r="CS283" s="90"/>
      <c r="CT283" s="90"/>
      <c r="CU283" s="90"/>
      <c r="CV283" s="90"/>
      <c r="CW283" s="90"/>
      <c r="CX283" s="90"/>
      <c r="CY283" s="90"/>
      <c r="CZ283" s="90"/>
      <c r="DA283" s="90"/>
      <c r="DB283" s="90"/>
      <c r="DC283" s="90"/>
      <c r="DD283" s="90"/>
      <c r="DE283" s="90"/>
      <c r="DF283" s="90"/>
      <c r="DG283" s="90"/>
      <c r="DH283" s="90"/>
      <c r="DI283" s="90"/>
      <c r="DJ283" s="90"/>
      <c r="DK283" s="90"/>
      <c r="DL283" s="90"/>
      <c r="DM283" s="90"/>
      <c r="DN283" s="90"/>
      <c r="DO283" s="90"/>
      <c r="DP283" s="90"/>
      <c r="DQ283" s="90"/>
      <c r="DR283" s="90"/>
      <c r="DS283" s="90"/>
      <c r="DT283" s="90"/>
      <c r="DU283" s="90"/>
      <c r="DV283" s="90"/>
      <c r="DW283" s="90"/>
      <c r="DX283" s="90"/>
      <c r="DY283" s="90"/>
      <c r="DZ283" s="90"/>
      <c r="EA283" s="90"/>
      <c r="EB283" s="90"/>
      <c r="EC283" s="90"/>
      <c r="ED283" s="90"/>
      <c r="EE283" s="90"/>
      <c r="EF283" s="90"/>
      <c r="EG283" s="90"/>
      <c r="EH283" s="90"/>
      <c r="EI283" s="90"/>
      <c r="EJ283" s="90"/>
      <c r="EK283" s="90"/>
      <c r="EL283" s="90"/>
      <c r="EM283" s="90"/>
    </row>
    <row r="284" spans="1:143" ht="13.2" hidden="1" x14ac:dyDescent="0.25">
      <c r="A284" s="90"/>
      <c r="B284" s="90"/>
      <c r="C284" s="90"/>
      <c r="D284" s="90"/>
      <c r="E284" s="90"/>
      <c r="F284" s="90">
        <f>F282</f>
        <v>3</v>
      </c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>
        <f t="shared" ref="W284:W318" si="17">IF(F284="","",HLOOKUP(F284,$N$113:$V$119,7,0))</f>
        <v>0</v>
      </c>
      <c r="X284" s="90" t="str">
        <f t="shared" ref="X284:X318" si="18">CONCATENATE(F284,A284,G284)</f>
        <v>3</v>
      </c>
      <c r="Y284" s="90"/>
      <c r="Z284" s="90"/>
      <c r="AA284" s="93"/>
      <c r="AB284" s="91"/>
      <c r="AC284" s="91"/>
      <c r="AD284" s="91"/>
      <c r="AE284" s="205"/>
      <c r="AF284" s="205"/>
      <c r="AG284" s="205"/>
      <c r="AH284" s="205"/>
      <c r="AI284" s="205"/>
      <c r="AJ284" s="205"/>
      <c r="AK284" s="205"/>
      <c r="AL284" s="205"/>
      <c r="AM284" s="205"/>
      <c r="AN284" s="116"/>
      <c r="AO284" s="118"/>
      <c r="AP284" s="118"/>
      <c r="AQ284" s="118"/>
      <c r="AR284" s="118"/>
      <c r="AS284" s="118"/>
      <c r="AT284" s="116"/>
      <c r="AU284" s="104"/>
      <c r="AV284" s="104"/>
      <c r="AW284" s="104"/>
      <c r="AX284" s="104"/>
      <c r="AY284" s="104"/>
      <c r="AZ284" s="104"/>
      <c r="BA284" s="104"/>
      <c r="BB284" s="206"/>
      <c r="BC284" s="206"/>
      <c r="BD284" s="206"/>
      <c r="BE284" s="206"/>
      <c r="BF284" s="206"/>
      <c r="BG284" s="206"/>
      <c r="BH284" s="203"/>
      <c r="BI284" s="203"/>
      <c r="BJ284" s="203"/>
      <c r="BK284" s="203"/>
      <c r="BL284" s="203"/>
      <c r="BM284" s="203"/>
      <c r="BN284" s="207" t="str">
        <f t="shared" ref="BN284:BN318" si="19">IF(BH284="","",BB284*BH284)</f>
        <v/>
      </c>
      <c r="BO284" s="207"/>
      <c r="BP284" s="207"/>
      <c r="BQ284" s="207"/>
      <c r="BR284" s="207"/>
      <c r="BS284" s="207"/>
      <c r="BT284" s="100"/>
      <c r="BU284" s="110"/>
      <c r="BV284" s="110"/>
      <c r="BW284" s="110"/>
      <c r="BX284" s="143"/>
      <c r="BY284" s="143"/>
      <c r="BZ284" s="143"/>
      <c r="CA284" s="143"/>
      <c r="CB284" s="143"/>
      <c r="CC284" s="143"/>
      <c r="CD284" s="143"/>
      <c r="CE284" s="143"/>
      <c r="CF284" s="143"/>
      <c r="CG284" s="143"/>
      <c r="CH284" s="143"/>
      <c r="CI284" s="143"/>
      <c r="CJ284" s="143"/>
      <c r="CK284" s="143"/>
      <c r="CL284" s="143"/>
      <c r="CM284" s="90"/>
      <c r="CN284" s="90"/>
      <c r="CO284" s="90"/>
      <c r="CP284" s="90"/>
      <c r="CQ284" s="90"/>
      <c r="CR284" s="90"/>
      <c r="CS284" s="90"/>
      <c r="CT284" s="90"/>
      <c r="CU284" s="90"/>
      <c r="CV284" s="90"/>
      <c r="CW284" s="90"/>
      <c r="CX284" s="90"/>
      <c r="CY284" s="90"/>
      <c r="CZ284" s="90"/>
      <c r="DA284" s="90"/>
      <c r="DB284" s="90"/>
      <c r="DC284" s="90"/>
      <c r="DD284" s="90"/>
      <c r="DE284" s="90"/>
      <c r="DF284" s="90"/>
      <c r="DG284" s="90"/>
      <c r="DH284" s="90"/>
      <c r="DI284" s="90"/>
      <c r="DJ284" s="90"/>
      <c r="DK284" s="90"/>
      <c r="DL284" s="90"/>
      <c r="DM284" s="90"/>
      <c r="DN284" s="90"/>
      <c r="DO284" s="90"/>
      <c r="DP284" s="90"/>
      <c r="DQ284" s="90"/>
      <c r="DR284" s="90"/>
      <c r="DS284" s="90"/>
      <c r="DT284" s="90"/>
      <c r="DU284" s="90"/>
      <c r="DV284" s="90"/>
      <c r="DW284" s="90"/>
      <c r="DX284" s="90"/>
      <c r="DY284" s="90"/>
      <c r="DZ284" s="90"/>
      <c r="EA284" s="90"/>
      <c r="EB284" s="90"/>
      <c r="EC284" s="90"/>
      <c r="ED284" s="90"/>
      <c r="EE284" s="90"/>
      <c r="EF284" s="90"/>
      <c r="EG284" s="90"/>
      <c r="EH284" s="90"/>
      <c r="EI284" s="90"/>
      <c r="EJ284" s="90"/>
      <c r="EK284" s="90"/>
      <c r="EL284" s="90"/>
      <c r="EM284" s="90"/>
    </row>
    <row r="285" spans="1:143" ht="13.2" hidden="1" x14ac:dyDescent="0.25">
      <c r="A285" s="90"/>
      <c r="B285" s="90"/>
      <c r="C285" s="90"/>
      <c r="D285" s="90"/>
      <c r="E285" s="90"/>
      <c r="F285" s="90">
        <f>F284</f>
        <v>3</v>
      </c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>
        <f t="shared" si="17"/>
        <v>0</v>
      </c>
      <c r="X285" s="90" t="str">
        <f t="shared" si="18"/>
        <v>3</v>
      </c>
      <c r="Y285" s="90"/>
      <c r="Z285" s="90"/>
      <c r="AA285" s="93"/>
      <c r="AB285" s="91"/>
      <c r="AC285" s="91"/>
      <c r="AD285" s="91"/>
      <c r="AE285" s="205"/>
      <c r="AF285" s="205"/>
      <c r="AG285" s="205"/>
      <c r="AH285" s="205"/>
      <c r="AI285" s="205"/>
      <c r="AJ285" s="205"/>
      <c r="AK285" s="205"/>
      <c r="AL285" s="205"/>
      <c r="AM285" s="205"/>
      <c r="AN285" s="117"/>
      <c r="AO285" s="118"/>
      <c r="AP285" s="118"/>
      <c r="AQ285" s="118"/>
      <c r="AR285" s="118"/>
      <c r="AS285" s="118"/>
      <c r="AT285" s="119"/>
      <c r="AU285" s="104"/>
      <c r="AV285" s="104"/>
      <c r="AW285" s="104"/>
      <c r="AX285" s="104"/>
      <c r="AY285" s="104"/>
      <c r="AZ285" s="104"/>
      <c r="BA285" s="104"/>
      <c r="BB285" s="206"/>
      <c r="BC285" s="206"/>
      <c r="BD285" s="206"/>
      <c r="BE285" s="206"/>
      <c r="BF285" s="206"/>
      <c r="BG285" s="206"/>
      <c r="BH285" s="203"/>
      <c r="BI285" s="203"/>
      <c r="BJ285" s="203"/>
      <c r="BK285" s="203"/>
      <c r="BL285" s="203"/>
      <c r="BM285" s="203"/>
      <c r="BN285" s="207" t="str">
        <f t="shared" si="19"/>
        <v/>
      </c>
      <c r="BO285" s="207"/>
      <c r="BP285" s="207"/>
      <c r="BQ285" s="207"/>
      <c r="BR285" s="207"/>
      <c r="BS285" s="207"/>
      <c r="BT285" s="100"/>
      <c r="BU285" s="110"/>
      <c r="BV285" s="110"/>
      <c r="BW285" s="110"/>
      <c r="BX285" s="143"/>
      <c r="BY285" s="143"/>
      <c r="BZ285" s="143"/>
      <c r="CA285" s="143"/>
      <c r="CB285" s="143"/>
      <c r="CC285" s="143"/>
      <c r="CD285" s="143"/>
      <c r="CE285" s="143"/>
      <c r="CF285" s="143"/>
      <c r="CG285" s="143"/>
      <c r="CH285" s="143"/>
      <c r="CI285" s="143"/>
      <c r="CJ285" s="143"/>
      <c r="CK285" s="143"/>
      <c r="CL285" s="143"/>
      <c r="CM285" s="90"/>
      <c r="CN285" s="90"/>
      <c r="CO285" s="90"/>
      <c r="CP285" s="90"/>
      <c r="CQ285" s="90"/>
      <c r="CR285" s="90"/>
      <c r="CS285" s="90"/>
      <c r="CT285" s="90"/>
      <c r="CU285" s="90"/>
      <c r="CV285" s="90"/>
      <c r="CW285" s="90"/>
      <c r="CX285" s="90"/>
      <c r="CY285" s="90"/>
      <c r="CZ285" s="90"/>
      <c r="DA285" s="90"/>
      <c r="DB285" s="90"/>
      <c r="DC285" s="90"/>
      <c r="DD285" s="90"/>
      <c r="DE285" s="90"/>
      <c r="DF285" s="90"/>
      <c r="DG285" s="90"/>
      <c r="DH285" s="90"/>
      <c r="DI285" s="90"/>
      <c r="DJ285" s="90"/>
      <c r="DK285" s="90"/>
      <c r="DL285" s="90"/>
      <c r="DM285" s="90"/>
      <c r="DN285" s="90"/>
      <c r="DO285" s="90"/>
      <c r="DP285" s="90"/>
      <c r="DQ285" s="90"/>
      <c r="DR285" s="90"/>
      <c r="DS285" s="90"/>
      <c r="DT285" s="90"/>
      <c r="DU285" s="90"/>
      <c r="DV285" s="90"/>
      <c r="DW285" s="90"/>
      <c r="DX285" s="90"/>
      <c r="DY285" s="90"/>
      <c r="DZ285" s="90"/>
      <c r="EA285" s="90"/>
      <c r="EB285" s="90"/>
      <c r="EC285" s="90"/>
      <c r="ED285" s="90"/>
      <c r="EE285" s="90"/>
      <c r="EF285" s="90"/>
      <c r="EG285" s="90"/>
      <c r="EH285" s="90"/>
      <c r="EI285" s="90"/>
      <c r="EJ285" s="90"/>
      <c r="EK285" s="90"/>
      <c r="EL285" s="90"/>
      <c r="EM285" s="90"/>
    </row>
    <row r="286" spans="1:143" ht="13.2" hidden="1" x14ac:dyDescent="0.25">
      <c r="A286" s="90"/>
      <c r="B286" s="90"/>
      <c r="C286" s="90"/>
      <c r="D286" s="90"/>
      <c r="E286" s="90"/>
      <c r="F286" s="90">
        <f t="shared" ref="F286:F319" si="20">F285</f>
        <v>3</v>
      </c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>
        <f t="shared" si="17"/>
        <v>0</v>
      </c>
      <c r="X286" s="90" t="str">
        <f t="shared" si="18"/>
        <v>3</v>
      </c>
      <c r="Y286" s="90"/>
      <c r="Z286" s="90"/>
      <c r="AA286" s="93"/>
      <c r="AB286" s="91"/>
      <c r="AC286" s="91"/>
      <c r="AD286" s="91"/>
      <c r="AE286" s="205"/>
      <c r="AF286" s="205"/>
      <c r="AG286" s="205"/>
      <c r="AH286" s="205"/>
      <c r="AI286" s="205"/>
      <c r="AJ286" s="205"/>
      <c r="AK286" s="205"/>
      <c r="AL286" s="205"/>
      <c r="AM286" s="205"/>
      <c r="AN286" s="116"/>
      <c r="AO286" s="118"/>
      <c r="AP286" s="118"/>
      <c r="AQ286" s="118"/>
      <c r="AR286" s="118"/>
      <c r="AS286" s="118"/>
      <c r="AT286" s="116"/>
      <c r="AU286" s="104"/>
      <c r="AV286" s="104"/>
      <c r="AW286" s="104"/>
      <c r="AX286" s="104"/>
      <c r="AY286" s="104"/>
      <c r="AZ286" s="104"/>
      <c r="BA286" s="104"/>
      <c r="BB286" s="206"/>
      <c r="BC286" s="206"/>
      <c r="BD286" s="206"/>
      <c r="BE286" s="206"/>
      <c r="BF286" s="206"/>
      <c r="BG286" s="206"/>
      <c r="BH286" s="203"/>
      <c r="BI286" s="203"/>
      <c r="BJ286" s="203"/>
      <c r="BK286" s="203"/>
      <c r="BL286" s="203"/>
      <c r="BM286" s="203"/>
      <c r="BN286" s="207" t="str">
        <f t="shared" si="19"/>
        <v/>
      </c>
      <c r="BO286" s="207"/>
      <c r="BP286" s="207"/>
      <c r="BQ286" s="207"/>
      <c r="BR286" s="207"/>
      <c r="BS286" s="207"/>
      <c r="BT286" s="100"/>
      <c r="BU286" s="110"/>
      <c r="BV286" s="110"/>
      <c r="BW286" s="110"/>
      <c r="BX286" s="143"/>
      <c r="BY286" s="143"/>
      <c r="BZ286" s="143"/>
      <c r="CA286" s="143"/>
      <c r="CB286" s="143"/>
      <c r="CC286" s="143"/>
      <c r="CD286" s="143"/>
      <c r="CE286" s="143"/>
      <c r="CF286" s="143"/>
      <c r="CG286" s="143"/>
      <c r="CH286" s="143"/>
      <c r="CI286" s="143"/>
      <c r="CJ286" s="143"/>
      <c r="CK286" s="143"/>
      <c r="CL286" s="143"/>
      <c r="CM286" s="90"/>
      <c r="CN286" s="90"/>
      <c r="CO286" s="90"/>
      <c r="CP286" s="90"/>
      <c r="CQ286" s="90"/>
      <c r="CR286" s="90"/>
      <c r="CS286" s="90"/>
      <c r="CT286" s="90"/>
      <c r="CU286" s="90"/>
      <c r="CV286" s="90"/>
      <c r="CW286" s="90"/>
      <c r="CX286" s="90"/>
      <c r="CY286" s="90"/>
      <c r="CZ286" s="90"/>
      <c r="DA286" s="90"/>
      <c r="DB286" s="90"/>
      <c r="DC286" s="90"/>
      <c r="DD286" s="90"/>
      <c r="DE286" s="90"/>
      <c r="DF286" s="90"/>
      <c r="DG286" s="90"/>
      <c r="DH286" s="90"/>
      <c r="DI286" s="90"/>
      <c r="DJ286" s="90"/>
      <c r="DK286" s="90"/>
      <c r="DL286" s="90"/>
      <c r="DM286" s="90"/>
      <c r="DN286" s="90"/>
      <c r="DO286" s="90"/>
      <c r="DP286" s="90"/>
      <c r="DQ286" s="90"/>
      <c r="DR286" s="90"/>
      <c r="DS286" s="90"/>
      <c r="DT286" s="90"/>
      <c r="DU286" s="90"/>
      <c r="DV286" s="90"/>
      <c r="DW286" s="90"/>
      <c r="DX286" s="90"/>
      <c r="DY286" s="90"/>
      <c r="DZ286" s="90"/>
      <c r="EA286" s="90"/>
      <c r="EB286" s="90"/>
      <c r="EC286" s="90"/>
      <c r="ED286" s="90"/>
      <c r="EE286" s="90"/>
      <c r="EF286" s="90"/>
      <c r="EG286" s="90"/>
      <c r="EH286" s="90"/>
      <c r="EI286" s="90"/>
      <c r="EJ286" s="90"/>
      <c r="EK286" s="90"/>
      <c r="EL286" s="90"/>
      <c r="EM286" s="90"/>
    </row>
    <row r="287" spans="1:143" ht="13.2" hidden="1" x14ac:dyDescent="0.25">
      <c r="A287" s="90"/>
      <c r="B287" s="90"/>
      <c r="C287" s="90"/>
      <c r="D287" s="90"/>
      <c r="E287" s="90"/>
      <c r="F287" s="90">
        <f t="shared" si="20"/>
        <v>3</v>
      </c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>
        <f t="shared" si="17"/>
        <v>0</v>
      </c>
      <c r="X287" s="90" t="str">
        <f t="shared" si="18"/>
        <v>3</v>
      </c>
      <c r="Y287" s="90"/>
      <c r="Z287" s="90"/>
      <c r="AA287" s="93"/>
      <c r="AB287" s="91"/>
      <c r="AC287" s="91"/>
      <c r="AD287" s="91"/>
      <c r="AE287" s="205"/>
      <c r="AF287" s="205"/>
      <c r="AG287" s="205"/>
      <c r="AH287" s="205"/>
      <c r="AI287" s="205"/>
      <c r="AJ287" s="205"/>
      <c r="AK287" s="205"/>
      <c r="AL287" s="205"/>
      <c r="AM287" s="205"/>
      <c r="AN287" s="117"/>
      <c r="AO287" s="118"/>
      <c r="AP287" s="118"/>
      <c r="AQ287" s="118"/>
      <c r="AR287" s="118"/>
      <c r="AS287" s="118"/>
      <c r="AT287" s="119"/>
      <c r="AU287" s="104"/>
      <c r="AV287" s="104"/>
      <c r="AW287" s="104"/>
      <c r="AX287" s="104"/>
      <c r="AY287" s="104"/>
      <c r="AZ287" s="104"/>
      <c r="BA287" s="104"/>
      <c r="BB287" s="206"/>
      <c r="BC287" s="206"/>
      <c r="BD287" s="206"/>
      <c r="BE287" s="206"/>
      <c r="BF287" s="206"/>
      <c r="BG287" s="206"/>
      <c r="BH287" s="203"/>
      <c r="BI287" s="203"/>
      <c r="BJ287" s="203"/>
      <c r="BK287" s="203"/>
      <c r="BL287" s="203"/>
      <c r="BM287" s="203"/>
      <c r="BN287" s="207" t="str">
        <f t="shared" si="19"/>
        <v/>
      </c>
      <c r="BO287" s="207"/>
      <c r="BP287" s="207"/>
      <c r="BQ287" s="207"/>
      <c r="BR287" s="207"/>
      <c r="BS287" s="207"/>
      <c r="BT287" s="100"/>
      <c r="BU287" s="110"/>
      <c r="BV287" s="110"/>
      <c r="BW287" s="110"/>
      <c r="BX287" s="143"/>
      <c r="BY287" s="143"/>
      <c r="BZ287" s="143"/>
      <c r="CA287" s="143"/>
      <c r="CB287" s="143"/>
      <c r="CC287" s="143"/>
      <c r="CD287" s="143"/>
      <c r="CE287" s="143"/>
      <c r="CF287" s="143"/>
      <c r="CG287" s="143"/>
      <c r="CH287" s="143"/>
      <c r="CI287" s="143"/>
      <c r="CJ287" s="143"/>
      <c r="CK287" s="143"/>
      <c r="CL287" s="143"/>
      <c r="CM287" s="90"/>
      <c r="CN287" s="90"/>
      <c r="CO287" s="90"/>
      <c r="CP287" s="90"/>
      <c r="CQ287" s="90"/>
      <c r="CR287" s="90"/>
      <c r="CS287" s="90"/>
      <c r="CT287" s="90"/>
      <c r="CU287" s="90"/>
      <c r="CV287" s="90"/>
      <c r="CW287" s="90"/>
      <c r="CX287" s="90"/>
      <c r="CY287" s="90"/>
      <c r="CZ287" s="90"/>
      <c r="DA287" s="90"/>
      <c r="DB287" s="90"/>
      <c r="DC287" s="90"/>
      <c r="DD287" s="90"/>
      <c r="DE287" s="90"/>
      <c r="DF287" s="90"/>
      <c r="DG287" s="90"/>
      <c r="DH287" s="90"/>
      <c r="DI287" s="90"/>
      <c r="DJ287" s="90"/>
      <c r="DK287" s="90"/>
      <c r="DL287" s="90"/>
      <c r="DM287" s="90"/>
      <c r="DN287" s="90"/>
      <c r="DO287" s="90"/>
      <c r="DP287" s="90"/>
      <c r="DQ287" s="90"/>
      <c r="DR287" s="90"/>
      <c r="DS287" s="90"/>
      <c r="DT287" s="90"/>
      <c r="DU287" s="90"/>
      <c r="DV287" s="90"/>
      <c r="DW287" s="90"/>
      <c r="DX287" s="90"/>
      <c r="DY287" s="90"/>
      <c r="DZ287" s="90"/>
      <c r="EA287" s="90"/>
      <c r="EB287" s="90"/>
      <c r="EC287" s="90"/>
      <c r="ED287" s="90"/>
      <c r="EE287" s="90"/>
      <c r="EF287" s="90"/>
      <c r="EG287" s="90"/>
      <c r="EH287" s="90"/>
      <c r="EI287" s="90"/>
      <c r="EJ287" s="90"/>
      <c r="EK287" s="90"/>
      <c r="EL287" s="90"/>
      <c r="EM287" s="90"/>
    </row>
    <row r="288" spans="1:143" ht="13.2" hidden="1" x14ac:dyDescent="0.25">
      <c r="A288" s="90"/>
      <c r="B288" s="90"/>
      <c r="C288" s="90"/>
      <c r="D288" s="90"/>
      <c r="E288" s="90"/>
      <c r="F288" s="90">
        <f t="shared" si="20"/>
        <v>3</v>
      </c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>
        <f t="shared" si="17"/>
        <v>0</v>
      </c>
      <c r="X288" s="90" t="str">
        <f t="shared" si="18"/>
        <v>3</v>
      </c>
      <c r="Y288" s="90"/>
      <c r="Z288" s="90"/>
      <c r="AA288" s="93"/>
      <c r="AB288" s="91"/>
      <c r="AC288" s="91"/>
      <c r="AD288" s="91"/>
      <c r="AE288" s="205"/>
      <c r="AF288" s="205"/>
      <c r="AG288" s="205"/>
      <c r="AH288" s="205"/>
      <c r="AI288" s="205"/>
      <c r="AJ288" s="205"/>
      <c r="AK288" s="205"/>
      <c r="AL288" s="205"/>
      <c r="AM288" s="205"/>
      <c r="AN288" s="116"/>
      <c r="AO288" s="118"/>
      <c r="AP288" s="118"/>
      <c r="AQ288" s="118"/>
      <c r="AR288" s="118"/>
      <c r="AS288" s="118"/>
      <c r="AT288" s="116"/>
      <c r="AU288" s="104"/>
      <c r="AV288" s="104"/>
      <c r="AW288" s="104"/>
      <c r="AX288" s="104"/>
      <c r="AY288" s="104"/>
      <c r="AZ288" s="104"/>
      <c r="BA288" s="104"/>
      <c r="BB288" s="206"/>
      <c r="BC288" s="206"/>
      <c r="BD288" s="206"/>
      <c r="BE288" s="206"/>
      <c r="BF288" s="206"/>
      <c r="BG288" s="206"/>
      <c r="BH288" s="203"/>
      <c r="BI288" s="203"/>
      <c r="BJ288" s="203"/>
      <c r="BK288" s="203"/>
      <c r="BL288" s="203"/>
      <c r="BM288" s="203"/>
      <c r="BN288" s="207" t="str">
        <f t="shared" si="19"/>
        <v/>
      </c>
      <c r="BO288" s="207"/>
      <c r="BP288" s="207"/>
      <c r="BQ288" s="207"/>
      <c r="BR288" s="207"/>
      <c r="BS288" s="207"/>
      <c r="BT288" s="100"/>
      <c r="BU288" s="110"/>
      <c r="BV288" s="110"/>
      <c r="BW288" s="110"/>
      <c r="BX288" s="143"/>
      <c r="BY288" s="143"/>
      <c r="BZ288" s="143"/>
      <c r="CA288" s="143"/>
      <c r="CB288" s="143"/>
      <c r="CC288" s="143"/>
      <c r="CD288" s="143"/>
      <c r="CE288" s="143"/>
      <c r="CF288" s="143"/>
      <c r="CG288" s="143"/>
      <c r="CH288" s="143"/>
      <c r="CI288" s="143"/>
      <c r="CJ288" s="143"/>
      <c r="CK288" s="143"/>
      <c r="CL288" s="143"/>
      <c r="CM288" s="90"/>
      <c r="CN288" s="90"/>
      <c r="CO288" s="90"/>
      <c r="CP288" s="90"/>
      <c r="CQ288" s="90"/>
      <c r="CR288" s="90"/>
      <c r="CS288" s="90"/>
      <c r="CT288" s="90"/>
      <c r="CU288" s="90"/>
      <c r="CV288" s="90"/>
      <c r="CW288" s="90"/>
      <c r="CX288" s="90"/>
      <c r="CY288" s="90"/>
      <c r="CZ288" s="90"/>
      <c r="DA288" s="90"/>
      <c r="DB288" s="90"/>
      <c r="DC288" s="90"/>
      <c r="DD288" s="90"/>
      <c r="DE288" s="90"/>
      <c r="DF288" s="90"/>
      <c r="DG288" s="90"/>
      <c r="DH288" s="90"/>
      <c r="DI288" s="90"/>
      <c r="DJ288" s="90"/>
      <c r="DK288" s="90"/>
      <c r="DL288" s="90"/>
      <c r="DM288" s="90"/>
      <c r="DN288" s="90"/>
      <c r="DO288" s="90"/>
      <c r="DP288" s="90"/>
      <c r="DQ288" s="90"/>
      <c r="DR288" s="90"/>
      <c r="DS288" s="90"/>
      <c r="DT288" s="90"/>
      <c r="DU288" s="90"/>
      <c r="DV288" s="90"/>
      <c r="DW288" s="90"/>
      <c r="DX288" s="90"/>
      <c r="DY288" s="90"/>
      <c r="DZ288" s="90"/>
      <c r="EA288" s="90"/>
      <c r="EB288" s="90"/>
      <c r="EC288" s="90"/>
      <c r="ED288" s="90"/>
      <c r="EE288" s="90"/>
      <c r="EF288" s="90"/>
      <c r="EG288" s="90"/>
      <c r="EH288" s="90"/>
      <c r="EI288" s="90"/>
      <c r="EJ288" s="90"/>
      <c r="EK288" s="90"/>
      <c r="EL288" s="90"/>
      <c r="EM288" s="90"/>
    </row>
    <row r="289" spans="1:143" ht="13.2" hidden="1" x14ac:dyDescent="0.25">
      <c r="A289" s="90"/>
      <c r="B289" s="90"/>
      <c r="C289" s="90"/>
      <c r="D289" s="90"/>
      <c r="E289" s="90"/>
      <c r="F289" s="90">
        <f t="shared" si="20"/>
        <v>3</v>
      </c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>
        <f t="shared" si="17"/>
        <v>0</v>
      </c>
      <c r="X289" s="90" t="str">
        <f t="shared" si="18"/>
        <v>3</v>
      </c>
      <c r="Y289" s="90"/>
      <c r="Z289" s="90"/>
      <c r="AA289" s="93"/>
      <c r="AB289" s="91"/>
      <c r="AC289" s="91"/>
      <c r="AD289" s="91"/>
      <c r="AE289" s="205"/>
      <c r="AF289" s="205"/>
      <c r="AG289" s="205"/>
      <c r="AH289" s="205"/>
      <c r="AI289" s="205"/>
      <c r="AJ289" s="205"/>
      <c r="AK289" s="205"/>
      <c r="AL289" s="205"/>
      <c r="AM289" s="205"/>
      <c r="AN289" s="117"/>
      <c r="AO289" s="118"/>
      <c r="AP289" s="118"/>
      <c r="AQ289" s="118"/>
      <c r="AR289" s="118"/>
      <c r="AS289" s="118"/>
      <c r="AT289" s="119"/>
      <c r="AU289" s="104"/>
      <c r="AV289" s="104"/>
      <c r="AW289" s="104"/>
      <c r="AX289" s="104"/>
      <c r="AY289" s="104"/>
      <c r="AZ289" s="104"/>
      <c r="BA289" s="104"/>
      <c r="BB289" s="206"/>
      <c r="BC289" s="206"/>
      <c r="BD289" s="206"/>
      <c r="BE289" s="206"/>
      <c r="BF289" s="206"/>
      <c r="BG289" s="206"/>
      <c r="BH289" s="203"/>
      <c r="BI289" s="203"/>
      <c r="BJ289" s="203"/>
      <c r="BK289" s="203"/>
      <c r="BL289" s="203"/>
      <c r="BM289" s="203"/>
      <c r="BN289" s="207" t="str">
        <f t="shared" si="19"/>
        <v/>
      </c>
      <c r="BO289" s="207"/>
      <c r="BP289" s="207"/>
      <c r="BQ289" s="207"/>
      <c r="BR289" s="207"/>
      <c r="BS289" s="207"/>
      <c r="BT289" s="100"/>
      <c r="BU289" s="110"/>
      <c r="BV289" s="110"/>
      <c r="BW289" s="110"/>
      <c r="BX289" s="143"/>
      <c r="BY289" s="143"/>
      <c r="BZ289" s="143"/>
      <c r="CA289" s="143"/>
      <c r="CB289" s="143"/>
      <c r="CC289" s="143"/>
      <c r="CD289" s="143"/>
      <c r="CE289" s="143"/>
      <c r="CF289" s="143"/>
      <c r="CG289" s="143"/>
      <c r="CH289" s="143"/>
      <c r="CI289" s="143"/>
      <c r="CJ289" s="143"/>
      <c r="CK289" s="143"/>
      <c r="CL289" s="143"/>
      <c r="CM289" s="90"/>
      <c r="CN289" s="90"/>
      <c r="CO289" s="90"/>
      <c r="CP289" s="90"/>
      <c r="CQ289" s="90"/>
      <c r="CR289" s="90"/>
      <c r="CS289" s="90"/>
      <c r="CT289" s="90"/>
      <c r="CU289" s="90"/>
      <c r="CV289" s="90"/>
      <c r="CW289" s="90"/>
      <c r="CX289" s="90"/>
      <c r="CY289" s="90"/>
      <c r="CZ289" s="90"/>
      <c r="DA289" s="90"/>
      <c r="DB289" s="90"/>
      <c r="DC289" s="90"/>
      <c r="DD289" s="90"/>
      <c r="DE289" s="90"/>
      <c r="DF289" s="90"/>
      <c r="DG289" s="90"/>
      <c r="DH289" s="90"/>
      <c r="DI289" s="90"/>
      <c r="DJ289" s="90"/>
      <c r="DK289" s="90"/>
      <c r="DL289" s="90"/>
      <c r="DM289" s="90"/>
      <c r="DN289" s="90"/>
      <c r="DO289" s="90"/>
      <c r="DP289" s="90"/>
      <c r="DQ289" s="90"/>
      <c r="DR289" s="90"/>
      <c r="DS289" s="90"/>
      <c r="DT289" s="90"/>
      <c r="DU289" s="90"/>
      <c r="DV289" s="90"/>
      <c r="DW289" s="90"/>
      <c r="DX289" s="90"/>
      <c r="DY289" s="90"/>
      <c r="DZ289" s="90"/>
      <c r="EA289" s="90"/>
      <c r="EB289" s="90"/>
      <c r="EC289" s="90"/>
      <c r="ED289" s="90"/>
      <c r="EE289" s="90"/>
      <c r="EF289" s="90"/>
      <c r="EG289" s="90"/>
      <c r="EH289" s="90"/>
      <c r="EI289" s="90"/>
      <c r="EJ289" s="90"/>
      <c r="EK289" s="90"/>
      <c r="EL289" s="90"/>
      <c r="EM289" s="90"/>
    </row>
    <row r="290" spans="1:143" ht="13.2" hidden="1" x14ac:dyDescent="0.25">
      <c r="A290" s="90"/>
      <c r="B290" s="90"/>
      <c r="C290" s="90"/>
      <c r="D290" s="90"/>
      <c r="E290" s="90"/>
      <c r="F290" s="90">
        <f t="shared" si="20"/>
        <v>3</v>
      </c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>
        <f t="shared" si="17"/>
        <v>0</v>
      </c>
      <c r="X290" s="90" t="str">
        <f t="shared" si="18"/>
        <v>3</v>
      </c>
      <c r="Y290" s="90"/>
      <c r="Z290" s="90"/>
      <c r="AA290" s="93"/>
      <c r="AB290" s="91"/>
      <c r="AC290" s="91"/>
      <c r="AD290" s="91"/>
      <c r="AE290" s="205"/>
      <c r="AF290" s="205"/>
      <c r="AG290" s="205"/>
      <c r="AH290" s="205"/>
      <c r="AI290" s="205"/>
      <c r="AJ290" s="205"/>
      <c r="AK290" s="205"/>
      <c r="AL290" s="205"/>
      <c r="AM290" s="205"/>
      <c r="AN290" s="116"/>
      <c r="AO290" s="118"/>
      <c r="AP290" s="118"/>
      <c r="AQ290" s="118"/>
      <c r="AR290" s="118"/>
      <c r="AS290" s="118"/>
      <c r="AT290" s="116"/>
      <c r="AU290" s="104"/>
      <c r="AV290" s="104"/>
      <c r="AW290" s="104"/>
      <c r="AX290" s="104"/>
      <c r="AY290" s="104"/>
      <c r="AZ290" s="104"/>
      <c r="BA290" s="104"/>
      <c r="BB290" s="206"/>
      <c r="BC290" s="206"/>
      <c r="BD290" s="206"/>
      <c r="BE290" s="206"/>
      <c r="BF290" s="206"/>
      <c r="BG290" s="206"/>
      <c r="BH290" s="203"/>
      <c r="BI290" s="203"/>
      <c r="BJ290" s="203"/>
      <c r="BK290" s="203"/>
      <c r="BL290" s="203"/>
      <c r="BM290" s="203"/>
      <c r="BN290" s="207" t="str">
        <f t="shared" si="19"/>
        <v/>
      </c>
      <c r="BO290" s="207"/>
      <c r="BP290" s="207"/>
      <c r="BQ290" s="207"/>
      <c r="BR290" s="207"/>
      <c r="BS290" s="207"/>
      <c r="BT290" s="100"/>
      <c r="BU290" s="110"/>
      <c r="BV290" s="110"/>
      <c r="BW290" s="110"/>
      <c r="BX290" s="143"/>
      <c r="BY290" s="143"/>
      <c r="BZ290" s="143"/>
      <c r="CA290" s="143"/>
      <c r="CB290" s="143"/>
      <c r="CC290" s="143"/>
      <c r="CD290" s="143"/>
      <c r="CE290" s="143"/>
      <c r="CF290" s="143"/>
      <c r="CG290" s="143"/>
      <c r="CH290" s="143"/>
      <c r="CI290" s="143"/>
      <c r="CJ290" s="143"/>
      <c r="CK290" s="143"/>
      <c r="CL290" s="143"/>
      <c r="CM290" s="90"/>
      <c r="CN290" s="90"/>
      <c r="CO290" s="90"/>
      <c r="CP290" s="90"/>
      <c r="CQ290" s="90"/>
      <c r="CR290" s="90"/>
      <c r="CS290" s="90"/>
      <c r="CT290" s="90"/>
      <c r="CU290" s="90"/>
      <c r="CV290" s="90"/>
      <c r="CW290" s="90"/>
      <c r="CX290" s="90"/>
      <c r="CY290" s="90"/>
      <c r="CZ290" s="90"/>
      <c r="DA290" s="90"/>
      <c r="DB290" s="90"/>
      <c r="DC290" s="90"/>
      <c r="DD290" s="90"/>
      <c r="DE290" s="90"/>
      <c r="DF290" s="90"/>
      <c r="DG290" s="90"/>
      <c r="DH290" s="90"/>
      <c r="DI290" s="90"/>
      <c r="DJ290" s="90"/>
      <c r="DK290" s="90"/>
      <c r="DL290" s="90"/>
      <c r="DM290" s="90"/>
      <c r="DN290" s="90"/>
      <c r="DO290" s="90"/>
      <c r="DP290" s="90"/>
      <c r="DQ290" s="90"/>
      <c r="DR290" s="90"/>
      <c r="DS290" s="90"/>
      <c r="DT290" s="90"/>
      <c r="DU290" s="90"/>
      <c r="DV290" s="90"/>
      <c r="DW290" s="90"/>
      <c r="DX290" s="90"/>
      <c r="DY290" s="90"/>
      <c r="DZ290" s="90"/>
      <c r="EA290" s="90"/>
      <c r="EB290" s="90"/>
      <c r="EC290" s="90"/>
      <c r="ED290" s="90"/>
      <c r="EE290" s="90"/>
      <c r="EF290" s="90"/>
      <c r="EG290" s="90"/>
      <c r="EH290" s="90"/>
      <c r="EI290" s="90"/>
      <c r="EJ290" s="90"/>
      <c r="EK290" s="90"/>
      <c r="EL290" s="90"/>
      <c r="EM290" s="90"/>
    </row>
    <row r="291" spans="1:143" ht="13.2" hidden="1" x14ac:dyDescent="0.25">
      <c r="A291" s="90"/>
      <c r="B291" s="90"/>
      <c r="C291" s="90"/>
      <c r="D291" s="90"/>
      <c r="E291" s="90"/>
      <c r="F291" s="90">
        <f t="shared" si="20"/>
        <v>3</v>
      </c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>
        <f t="shared" si="17"/>
        <v>0</v>
      </c>
      <c r="X291" s="90" t="str">
        <f t="shared" si="18"/>
        <v>3</v>
      </c>
      <c r="Y291" s="90"/>
      <c r="Z291" s="90"/>
      <c r="AA291" s="93"/>
      <c r="AB291" s="91"/>
      <c r="AC291" s="91"/>
      <c r="AD291" s="91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117"/>
      <c r="AO291" s="118"/>
      <c r="AP291" s="118"/>
      <c r="AQ291" s="118"/>
      <c r="AR291" s="118"/>
      <c r="AS291" s="118"/>
      <c r="AT291" s="119"/>
      <c r="AU291" s="104"/>
      <c r="AV291" s="104"/>
      <c r="AW291" s="104"/>
      <c r="AX291" s="104"/>
      <c r="AY291" s="104"/>
      <c r="AZ291" s="104"/>
      <c r="BA291" s="104"/>
      <c r="BB291" s="206"/>
      <c r="BC291" s="206"/>
      <c r="BD291" s="206"/>
      <c r="BE291" s="206"/>
      <c r="BF291" s="206"/>
      <c r="BG291" s="206"/>
      <c r="BH291" s="203"/>
      <c r="BI291" s="203"/>
      <c r="BJ291" s="203"/>
      <c r="BK291" s="203"/>
      <c r="BL291" s="203"/>
      <c r="BM291" s="203"/>
      <c r="BN291" s="207" t="str">
        <f t="shared" si="19"/>
        <v/>
      </c>
      <c r="BO291" s="207"/>
      <c r="BP291" s="207"/>
      <c r="BQ291" s="207"/>
      <c r="BR291" s="207"/>
      <c r="BS291" s="207"/>
      <c r="BT291" s="100"/>
      <c r="BU291" s="110"/>
      <c r="BV291" s="110"/>
      <c r="BW291" s="110"/>
      <c r="BX291" s="143"/>
      <c r="BY291" s="143"/>
      <c r="BZ291" s="143"/>
      <c r="CA291" s="143"/>
      <c r="CB291" s="143"/>
      <c r="CC291" s="143"/>
      <c r="CD291" s="143"/>
      <c r="CE291" s="143"/>
      <c r="CF291" s="143"/>
      <c r="CG291" s="143"/>
      <c r="CH291" s="143"/>
      <c r="CI291" s="143"/>
      <c r="CJ291" s="143"/>
      <c r="CK291" s="143"/>
      <c r="CL291" s="143"/>
      <c r="CM291" s="90"/>
      <c r="CN291" s="90"/>
      <c r="CO291" s="90"/>
      <c r="CP291" s="90"/>
      <c r="CQ291" s="90"/>
      <c r="CR291" s="90"/>
      <c r="CS291" s="90"/>
      <c r="CT291" s="90"/>
      <c r="CU291" s="90"/>
      <c r="CV291" s="90"/>
      <c r="CW291" s="90"/>
      <c r="CX291" s="90"/>
      <c r="CY291" s="90"/>
      <c r="CZ291" s="90"/>
      <c r="DA291" s="90"/>
      <c r="DB291" s="90"/>
      <c r="DC291" s="90"/>
      <c r="DD291" s="90"/>
      <c r="DE291" s="90"/>
      <c r="DF291" s="90"/>
      <c r="DG291" s="90"/>
      <c r="DH291" s="90"/>
      <c r="DI291" s="90"/>
      <c r="DJ291" s="90"/>
      <c r="DK291" s="90"/>
      <c r="DL291" s="90"/>
      <c r="DM291" s="90"/>
      <c r="DN291" s="90"/>
      <c r="DO291" s="90"/>
      <c r="DP291" s="90"/>
      <c r="DQ291" s="90"/>
      <c r="DR291" s="90"/>
      <c r="DS291" s="90"/>
      <c r="DT291" s="90"/>
      <c r="DU291" s="90"/>
      <c r="DV291" s="90"/>
      <c r="DW291" s="90"/>
      <c r="DX291" s="90"/>
      <c r="DY291" s="90"/>
      <c r="DZ291" s="90"/>
      <c r="EA291" s="90"/>
      <c r="EB291" s="90"/>
      <c r="EC291" s="90"/>
      <c r="ED291" s="90"/>
      <c r="EE291" s="90"/>
      <c r="EF291" s="90"/>
      <c r="EG291" s="90"/>
      <c r="EH291" s="90"/>
      <c r="EI291" s="90"/>
      <c r="EJ291" s="90"/>
      <c r="EK291" s="90"/>
      <c r="EL291" s="90"/>
      <c r="EM291" s="90"/>
    </row>
    <row r="292" spans="1:143" ht="13.2" hidden="1" x14ac:dyDescent="0.25">
      <c r="A292" s="90"/>
      <c r="B292" s="90"/>
      <c r="C292" s="90"/>
      <c r="D292" s="90"/>
      <c r="E292" s="90"/>
      <c r="F292" s="90">
        <f t="shared" si="20"/>
        <v>3</v>
      </c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>
        <f t="shared" si="17"/>
        <v>0</v>
      </c>
      <c r="X292" s="90" t="str">
        <f t="shared" si="18"/>
        <v>3</v>
      </c>
      <c r="Y292" s="90"/>
      <c r="Z292" s="90"/>
      <c r="AA292" s="93"/>
      <c r="AB292" s="91"/>
      <c r="AC292" s="91"/>
      <c r="AD292" s="91"/>
      <c r="AE292" s="205"/>
      <c r="AF292" s="205"/>
      <c r="AG292" s="205"/>
      <c r="AH292" s="205"/>
      <c r="AI292" s="205"/>
      <c r="AJ292" s="205"/>
      <c r="AK292" s="205"/>
      <c r="AL292" s="205"/>
      <c r="AM292" s="205"/>
      <c r="AN292" s="116"/>
      <c r="AO292" s="118"/>
      <c r="AP292" s="118"/>
      <c r="AQ292" s="118"/>
      <c r="AR292" s="118"/>
      <c r="AS292" s="118"/>
      <c r="AT292" s="116"/>
      <c r="AU292" s="104"/>
      <c r="AV292" s="104"/>
      <c r="AW292" s="104"/>
      <c r="AX292" s="104"/>
      <c r="AY292" s="104"/>
      <c r="AZ292" s="104"/>
      <c r="BA292" s="104"/>
      <c r="BB292" s="206"/>
      <c r="BC292" s="206"/>
      <c r="BD292" s="206"/>
      <c r="BE292" s="206"/>
      <c r="BF292" s="206"/>
      <c r="BG292" s="206"/>
      <c r="BH292" s="203"/>
      <c r="BI292" s="203"/>
      <c r="BJ292" s="203"/>
      <c r="BK292" s="203"/>
      <c r="BL292" s="203"/>
      <c r="BM292" s="203"/>
      <c r="BN292" s="207" t="str">
        <f t="shared" si="19"/>
        <v/>
      </c>
      <c r="BO292" s="207"/>
      <c r="BP292" s="207"/>
      <c r="BQ292" s="207"/>
      <c r="BR292" s="207"/>
      <c r="BS292" s="207"/>
      <c r="BT292" s="100"/>
      <c r="BU292" s="110"/>
      <c r="BV292" s="110"/>
      <c r="BW292" s="110"/>
      <c r="BX292" s="143"/>
      <c r="BY292" s="143"/>
      <c r="BZ292" s="143"/>
      <c r="CA292" s="143"/>
      <c r="CB292" s="143"/>
      <c r="CC292" s="143"/>
      <c r="CD292" s="143"/>
      <c r="CE292" s="143"/>
      <c r="CF292" s="143"/>
      <c r="CG292" s="143"/>
      <c r="CH292" s="143"/>
      <c r="CI292" s="143"/>
      <c r="CJ292" s="143"/>
      <c r="CK292" s="143"/>
      <c r="CL292" s="143"/>
      <c r="CM292" s="90"/>
      <c r="CN292" s="90"/>
      <c r="CO292" s="90"/>
      <c r="CP292" s="90"/>
      <c r="CQ292" s="90"/>
      <c r="CR292" s="90"/>
      <c r="CS292" s="90"/>
      <c r="CT292" s="90"/>
      <c r="CU292" s="90"/>
      <c r="CV292" s="90"/>
      <c r="CW292" s="90"/>
      <c r="CX292" s="90"/>
      <c r="CY292" s="90"/>
      <c r="CZ292" s="90"/>
      <c r="DA292" s="90"/>
      <c r="DB292" s="90"/>
      <c r="DC292" s="90"/>
      <c r="DD292" s="90"/>
      <c r="DE292" s="90"/>
      <c r="DF292" s="90"/>
      <c r="DG292" s="90"/>
      <c r="DH292" s="90"/>
      <c r="DI292" s="90"/>
      <c r="DJ292" s="90"/>
      <c r="DK292" s="90"/>
      <c r="DL292" s="90"/>
      <c r="DM292" s="90"/>
      <c r="DN292" s="90"/>
      <c r="DO292" s="90"/>
      <c r="DP292" s="90"/>
      <c r="DQ292" s="90"/>
      <c r="DR292" s="90"/>
      <c r="DS292" s="90"/>
      <c r="DT292" s="90"/>
      <c r="DU292" s="90"/>
      <c r="DV292" s="90"/>
      <c r="DW292" s="90"/>
      <c r="DX292" s="90"/>
      <c r="DY292" s="90"/>
      <c r="DZ292" s="90"/>
      <c r="EA292" s="90"/>
      <c r="EB292" s="90"/>
      <c r="EC292" s="90"/>
      <c r="ED292" s="90"/>
      <c r="EE292" s="90"/>
      <c r="EF292" s="90"/>
      <c r="EG292" s="90"/>
      <c r="EH292" s="90"/>
      <c r="EI292" s="90"/>
      <c r="EJ292" s="90"/>
      <c r="EK292" s="90"/>
      <c r="EL292" s="90"/>
      <c r="EM292" s="90"/>
    </row>
    <row r="293" spans="1:143" ht="13.2" hidden="1" x14ac:dyDescent="0.25">
      <c r="A293" s="90"/>
      <c r="B293" s="90"/>
      <c r="C293" s="90"/>
      <c r="D293" s="90"/>
      <c r="E293" s="90"/>
      <c r="F293" s="90">
        <f t="shared" si="20"/>
        <v>3</v>
      </c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>
        <f t="shared" si="17"/>
        <v>0</v>
      </c>
      <c r="X293" s="90" t="str">
        <f t="shared" si="18"/>
        <v>3</v>
      </c>
      <c r="Y293" s="90"/>
      <c r="Z293" s="90"/>
      <c r="AA293" s="93"/>
      <c r="AB293" s="91"/>
      <c r="AC293" s="91"/>
      <c r="AD293" s="91"/>
      <c r="AE293" s="205"/>
      <c r="AF293" s="205"/>
      <c r="AG293" s="205"/>
      <c r="AH293" s="205"/>
      <c r="AI293" s="205"/>
      <c r="AJ293" s="205"/>
      <c r="AK293" s="205"/>
      <c r="AL293" s="205"/>
      <c r="AM293" s="205"/>
      <c r="AN293" s="117"/>
      <c r="AO293" s="118"/>
      <c r="AP293" s="118"/>
      <c r="AQ293" s="118"/>
      <c r="AR293" s="118"/>
      <c r="AS293" s="118"/>
      <c r="AT293" s="119"/>
      <c r="AU293" s="104"/>
      <c r="AV293" s="104"/>
      <c r="AW293" s="104"/>
      <c r="AX293" s="104"/>
      <c r="AY293" s="104"/>
      <c r="AZ293" s="104"/>
      <c r="BA293" s="104"/>
      <c r="BB293" s="206"/>
      <c r="BC293" s="206"/>
      <c r="BD293" s="206"/>
      <c r="BE293" s="206"/>
      <c r="BF293" s="206"/>
      <c r="BG293" s="206"/>
      <c r="BH293" s="203"/>
      <c r="BI293" s="203"/>
      <c r="BJ293" s="203"/>
      <c r="BK293" s="203"/>
      <c r="BL293" s="203"/>
      <c r="BM293" s="203"/>
      <c r="BN293" s="207" t="str">
        <f t="shared" si="19"/>
        <v/>
      </c>
      <c r="BO293" s="207"/>
      <c r="BP293" s="207"/>
      <c r="BQ293" s="207"/>
      <c r="BR293" s="207"/>
      <c r="BS293" s="207"/>
      <c r="BT293" s="100"/>
      <c r="BU293" s="110"/>
      <c r="BV293" s="110"/>
      <c r="BW293" s="110"/>
      <c r="BX293" s="143"/>
      <c r="BY293" s="143"/>
      <c r="BZ293" s="143"/>
      <c r="CA293" s="143"/>
      <c r="CB293" s="143"/>
      <c r="CC293" s="143"/>
      <c r="CD293" s="143"/>
      <c r="CE293" s="143"/>
      <c r="CF293" s="143"/>
      <c r="CG293" s="143"/>
      <c r="CH293" s="143"/>
      <c r="CI293" s="143"/>
      <c r="CJ293" s="143"/>
      <c r="CK293" s="143"/>
      <c r="CL293" s="143"/>
      <c r="CM293" s="90"/>
      <c r="CN293" s="90"/>
      <c r="CO293" s="90"/>
      <c r="CP293" s="90"/>
      <c r="CQ293" s="90"/>
      <c r="CR293" s="90"/>
      <c r="CS293" s="90"/>
      <c r="CT293" s="90"/>
      <c r="CU293" s="90"/>
      <c r="CV293" s="90"/>
      <c r="CW293" s="90"/>
      <c r="CX293" s="90"/>
      <c r="CY293" s="90"/>
      <c r="CZ293" s="90"/>
      <c r="DA293" s="90"/>
      <c r="DB293" s="90"/>
      <c r="DC293" s="90"/>
      <c r="DD293" s="90"/>
      <c r="DE293" s="90"/>
      <c r="DF293" s="90"/>
      <c r="DG293" s="90"/>
      <c r="DH293" s="90"/>
      <c r="DI293" s="90"/>
      <c r="DJ293" s="90"/>
      <c r="DK293" s="90"/>
      <c r="DL293" s="90"/>
      <c r="DM293" s="90"/>
      <c r="DN293" s="90"/>
      <c r="DO293" s="90"/>
      <c r="DP293" s="90"/>
      <c r="DQ293" s="90"/>
      <c r="DR293" s="90"/>
      <c r="DS293" s="90"/>
      <c r="DT293" s="90"/>
      <c r="DU293" s="90"/>
      <c r="DV293" s="90"/>
      <c r="DW293" s="90"/>
      <c r="DX293" s="90"/>
      <c r="DY293" s="90"/>
      <c r="DZ293" s="90"/>
      <c r="EA293" s="90"/>
      <c r="EB293" s="90"/>
      <c r="EC293" s="90"/>
      <c r="ED293" s="90"/>
      <c r="EE293" s="90"/>
      <c r="EF293" s="90"/>
      <c r="EG293" s="90"/>
      <c r="EH293" s="90"/>
      <c r="EI293" s="90"/>
      <c r="EJ293" s="90"/>
      <c r="EK293" s="90"/>
      <c r="EL293" s="90"/>
      <c r="EM293" s="90"/>
    </row>
    <row r="294" spans="1:143" ht="13.2" hidden="1" x14ac:dyDescent="0.25">
      <c r="A294" s="90"/>
      <c r="B294" s="90"/>
      <c r="C294" s="90"/>
      <c r="D294" s="90"/>
      <c r="E294" s="90"/>
      <c r="F294" s="90">
        <f t="shared" si="20"/>
        <v>3</v>
      </c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>
        <f t="shared" si="17"/>
        <v>0</v>
      </c>
      <c r="X294" s="90" t="str">
        <f t="shared" si="18"/>
        <v>3</v>
      </c>
      <c r="Y294" s="90"/>
      <c r="Z294" s="90"/>
      <c r="AA294" s="93"/>
      <c r="AB294" s="91"/>
      <c r="AC294" s="91"/>
      <c r="AD294" s="91"/>
      <c r="AE294" s="205"/>
      <c r="AF294" s="205"/>
      <c r="AG294" s="205"/>
      <c r="AH294" s="205"/>
      <c r="AI294" s="205"/>
      <c r="AJ294" s="205"/>
      <c r="AK294" s="205"/>
      <c r="AL294" s="205"/>
      <c r="AM294" s="205"/>
      <c r="AN294" s="116"/>
      <c r="AO294" s="118"/>
      <c r="AP294" s="118"/>
      <c r="AQ294" s="118"/>
      <c r="AR294" s="118"/>
      <c r="AS294" s="118"/>
      <c r="AT294" s="116"/>
      <c r="AU294" s="104"/>
      <c r="AV294" s="104"/>
      <c r="AW294" s="104"/>
      <c r="AX294" s="104"/>
      <c r="AY294" s="104"/>
      <c r="AZ294" s="104"/>
      <c r="BA294" s="104"/>
      <c r="BB294" s="206"/>
      <c r="BC294" s="206"/>
      <c r="BD294" s="206"/>
      <c r="BE294" s="206"/>
      <c r="BF294" s="206"/>
      <c r="BG294" s="206"/>
      <c r="BH294" s="203"/>
      <c r="BI294" s="203"/>
      <c r="BJ294" s="203"/>
      <c r="BK294" s="203"/>
      <c r="BL294" s="203"/>
      <c r="BM294" s="203"/>
      <c r="BN294" s="207" t="str">
        <f t="shared" si="19"/>
        <v/>
      </c>
      <c r="BO294" s="207"/>
      <c r="BP294" s="207"/>
      <c r="BQ294" s="207"/>
      <c r="BR294" s="207"/>
      <c r="BS294" s="207"/>
      <c r="BT294" s="100"/>
      <c r="BU294" s="110"/>
      <c r="BV294" s="110"/>
      <c r="BW294" s="110"/>
      <c r="BX294" s="143"/>
      <c r="BY294" s="143"/>
      <c r="BZ294" s="143"/>
      <c r="CA294" s="143"/>
      <c r="CB294" s="143"/>
      <c r="CC294" s="143"/>
      <c r="CD294" s="143"/>
      <c r="CE294" s="143"/>
      <c r="CF294" s="143"/>
      <c r="CG294" s="143"/>
      <c r="CH294" s="143"/>
      <c r="CI294" s="143"/>
      <c r="CJ294" s="143"/>
      <c r="CK294" s="143"/>
      <c r="CL294" s="143"/>
      <c r="CM294" s="90"/>
      <c r="CN294" s="90"/>
      <c r="CO294" s="90"/>
      <c r="CP294" s="90"/>
      <c r="CQ294" s="90"/>
      <c r="CR294" s="90"/>
      <c r="CS294" s="90"/>
      <c r="CT294" s="90"/>
      <c r="CU294" s="90"/>
      <c r="CV294" s="90"/>
      <c r="CW294" s="90"/>
      <c r="CX294" s="90"/>
      <c r="CY294" s="90"/>
      <c r="CZ294" s="90"/>
      <c r="DA294" s="90"/>
      <c r="DB294" s="90"/>
      <c r="DC294" s="90"/>
      <c r="DD294" s="90"/>
      <c r="DE294" s="90"/>
      <c r="DF294" s="90"/>
      <c r="DG294" s="90"/>
      <c r="DH294" s="90"/>
      <c r="DI294" s="90"/>
      <c r="DJ294" s="90"/>
      <c r="DK294" s="90"/>
      <c r="DL294" s="90"/>
      <c r="DM294" s="90"/>
      <c r="DN294" s="90"/>
      <c r="DO294" s="90"/>
      <c r="DP294" s="90"/>
      <c r="DQ294" s="90"/>
      <c r="DR294" s="90"/>
      <c r="DS294" s="90"/>
      <c r="DT294" s="90"/>
      <c r="DU294" s="90"/>
      <c r="DV294" s="90"/>
      <c r="DW294" s="90"/>
      <c r="DX294" s="90"/>
      <c r="DY294" s="90"/>
      <c r="DZ294" s="90"/>
      <c r="EA294" s="90"/>
      <c r="EB294" s="90"/>
      <c r="EC294" s="90"/>
      <c r="ED294" s="90"/>
      <c r="EE294" s="90"/>
      <c r="EF294" s="90"/>
      <c r="EG294" s="90"/>
      <c r="EH294" s="90"/>
      <c r="EI294" s="90"/>
      <c r="EJ294" s="90"/>
      <c r="EK294" s="90"/>
      <c r="EL294" s="90"/>
      <c r="EM294" s="90"/>
    </row>
    <row r="295" spans="1:143" ht="13.2" hidden="1" x14ac:dyDescent="0.25">
      <c r="A295" s="90"/>
      <c r="B295" s="90"/>
      <c r="C295" s="90"/>
      <c r="D295" s="90"/>
      <c r="E295" s="90"/>
      <c r="F295" s="90">
        <f t="shared" si="20"/>
        <v>3</v>
      </c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>
        <f t="shared" si="17"/>
        <v>0</v>
      </c>
      <c r="X295" s="90" t="str">
        <f t="shared" si="18"/>
        <v>3</v>
      </c>
      <c r="Y295" s="90"/>
      <c r="Z295" s="90"/>
      <c r="AA295" s="93"/>
      <c r="AB295" s="91"/>
      <c r="AC295" s="91"/>
      <c r="AD295" s="91"/>
      <c r="AE295" s="205"/>
      <c r="AF295" s="205"/>
      <c r="AG295" s="205"/>
      <c r="AH295" s="205"/>
      <c r="AI295" s="205"/>
      <c r="AJ295" s="205"/>
      <c r="AK295" s="205"/>
      <c r="AL295" s="205"/>
      <c r="AM295" s="205"/>
      <c r="AN295" s="117"/>
      <c r="AO295" s="118"/>
      <c r="AP295" s="118"/>
      <c r="AQ295" s="118"/>
      <c r="AR295" s="118"/>
      <c r="AS295" s="118"/>
      <c r="AT295" s="119"/>
      <c r="AU295" s="104"/>
      <c r="AV295" s="104"/>
      <c r="AW295" s="104"/>
      <c r="AX295" s="104"/>
      <c r="AY295" s="104"/>
      <c r="AZ295" s="104"/>
      <c r="BA295" s="104"/>
      <c r="BB295" s="206"/>
      <c r="BC295" s="206"/>
      <c r="BD295" s="206"/>
      <c r="BE295" s="206"/>
      <c r="BF295" s="206"/>
      <c r="BG295" s="206"/>
      <c r="BH295" s="203"/>
      <c r="BI295" s="203"/>
      <c r="BJ295" s="203"/>
      <c r="BK295" s="203"/>
      <c r="BL295" s="203"/>
      <c r="BM295" s="203"/>
      <c r="BN295" s="207" t="str">
        <f t="shared" si="19"/>
        <v/>
      </c>
      <c r="BO295" s="207"/>
      <c r="BP295" s="207"/>
      <c r="BQ295" s="207"/>
      <c r="BR295" s="207"/>
      <c r="BS295" s="207"/>
      <c r="BT295" s="100"/>
      <c r="BU295" s="110"/>
      <c r="BV295" s="110"/>
      <c r="BW295" s="110"/>
      <c r="BX295" s="143"/>
      <c r="BY295" s="143"/>
      <c r="BZ295" s="143"/>
      <c r="CA295" s="143"/>
      <c r="CB295" s="143"/>
      <c r="CC295" s="143"/>
      <c r="CD295" s="143"/>
      <c r="CE295" s="143"/>
      <c r="CF295" s="143"/>
      <c r="CG295" s="143"/>
      <c r="CH295" s="143"/>
      <c r="CI295" s="143"/>
      <c r="CJ295" s="143"/>
      <c r="CK295" s="143"/>
      <c r="CL295" s="143"/>
      <c r="CM295" s="90"/>
      <c r="CN295" s="90"/>
      <c r="CO295" s="90"/>
      <c r="CP295" s="90"/>
      <c r="CQ295" s="90"/>
      <c r="CR295" s="90"/>
      <c r="CS295" s="90"/>
      <c r="CT295" s="90"/>
      <c r="CU295" s="90"/>
      <c r="CV295" s="90"/>
      <c r="CW295" s="90"/>
      <c r="CX295" s="90"/>
      <c r="CY295" s="90"/>
      <c r="CZ295" s="90"/>
      <c r="DA295" s="90"/>
      <c r="DB295" s="90"/>
      <c r="DC295" s="90"/>
      <c r="DD295" s="90"/>
      <c r="DE295" s="90"/>
      <c r="DF295" s="90"/>
      <c r="DG295" s="90"/>
      <c r="DH295" s="90"/>
      <c r="DI295" s="90"/>
      <c r="DJ295" s="90"/>
      <c r="DK295" s="90"/>
      <c r="DL295" s="90"/>
      <c r="DM295" s="90"/>
      <c r="DN295" s="90"/>
      <c r="DO295" s="90"/>
      <c r="DP295" s="90"/>
      <c r="DQ295" s="90"/>
      <c r="DR295" s="90"/>
      <c r="DS295" s="90"/>
      <c r="DT295" s="90"/>
      <c r="DU295" s="90"/>
      <c r="DV295" s="90"/>
      <c r="DW295" s="90"/>
      <c r="DX295" s="90"/>
      <c r="DY295" s="90"/>
      <c r="DZ295" s="90"/>
      <c r="EA295" s="90"/>
      <c r="EB295" s="90"/>
      <c r="EC295" s="90"/>
      <c r="ED295" s="90"/>
      <c r="EE295" s="90"/>
      <c r="EF295" s="90"/>
      <c r="EG295" s="90"/>
      <c r="EH295" s="90"/>
      <c r="EI295" s="90"/>
      <c r="EJ295" s="90"/>
      <c r="EK295" s="90"/>
      <c r="EL295" s="90"/>
      <c r="EM295" s="90"/>
    </row>
    <row r="296" spans="1:143" ht="13.2" hidden="1" x14ac:dyDescent="0.25">
      <c r="A296" s="90"/>
      <c r="B296" s="90"/>
      <c r="C296" s="90"/>
      <c r="D296" s="90"/>
      <c r="E296" s="90"/>
      <c r="F296" s="90">
        <f t="shared" si="20"/>
        <v>3</v>
      </c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>
        <f t="shared" si="17"/>
        <v>0</v>
      </c>
      <c r="X296" s="90" t="str">
        <f t="shared" si="18"/>
        <v>3</v>
      </c>
      <c r="Y296" s="90"/>
      <c r="Z296" s="90"/>
      <c r="AA296" s="93"/>
      <c r="AB296" s="91"/>
      <c r="AC296" s="91"/>
      <c r="AD296" s="91"/>
      <c r="AE296" s="205"/>
      <c r="AF296" s="205"/>
      <c r="AG296" s="205"/>
      <c r="AH296" s="205"/>
      <c r="AI296" s="205"/>
      <c r="AJ296" s="205"/>
      <c r="AK296" s="205"/>
      <c r="AL296" s="205"/>
      <c r="AM296" s="205"/>
      <c r="AN296" s="116"/>
      <c r="AO296" s="118"/>
      <c r="AP296" s="118"/>
      <c r="AQ296" s="118"/>
      <c r="AR296" s="118"/>
      <c r="AS296" s="118"/>
      <c r="AT296" s="116"/>
      <c r="AU296" s="104"/>
      <c r="AV296" s="104"/>
      <c r="AW296" s="104"/>
      <c r="AX296" s="104"/>
      <c r="AY296" s="104"/>
      <c r="AZ296" s="104"/>
      <c r="BA296" s="104"/>
      <c r="BB296" s="206"/>
      <c r="BC296" s="206"/>
      <c r="BD296" s="206"/>
      <c r="BE296" s="206"/>
      <c r="BF296" s="206"/>
      <c r="BG296" s="206"/>
      <c r="BH296" s="203"/>
      <c r="BI296" s="203"/>
      <c r="BJ296" s="203"/>
      <c r="BK296" s="203"/>
      <c r="BL296" s="203"/>
      <c r="BM296" s="203"/>
      <c r="BN296" s="207" t="str">
        <f t="shared" si="19"/>
        <v/>
      </c>
      <c r="BO296" s="207"/>
      <c r="BP296" s="207"/>
      <c r="BQ296" s="207"/>
      <c r="BR296" s="207"/>
      <c r="BS296" s="207"/>
      <c r="BT296" s="100"/>
      <c r="BU296" s="110"/>
      <c r="BV296" s="110"/>
      <c r="BW296" s="110"/>
      <c r="BX296" s="143"/>
      <c r="BY296" s="143"/>
      <c r="BZ296" s="143"/>
      <c r="CA296" s="143"/>
      <c r="CB296" s="143"/>
      <c r="CC296" s="143"/>
      <c r="CD296" s="143"/>
      <c r="CE296" s="143"/>
      <c r="CF296" s="143"/>
      <c r="CG296" s="143"/>
      <c r="CH296" s="143"/>
      <c r="CI296" s="143"/>
      <c r="CJ296" s="143"/>
      <c r="CK296" s="143"/>
      <c r="CL296" s="143"/>
      <c r="CM296" s="90"/>
      <c r="CN296" s="90"/>
      <c r="CO296" s="90"/>
      <c r="CP296" s="90"/>
      <c r="CQ296" s="90"/>
      <c r="CR296" s="90"/>
      <c r="CS296" s="90"/>
      <c r="CT296" s="90"/>
      <c r="CU296" s="90"/>
      <c r="CV296" s="90"/>
      <c r="CW296" s="90"/>
      <c r="CX296" s="90"/>
      <c r="CY296" s="90"/>
      <c r="CZ296" s="90"/>
      <c r="DA296" s="90"/>
      <c r="DB296" s="90"/>
      <c r="DC296" s="90"/>
      <c r="DD296" s="90"/>
      <c r="DE296" s="90"/>
      <c r="DF296" s="90"/>
      <c r="DG296" s="90"/>
      <c r="DH296" s="90"/>
      <c r="DI296" s="90"/>
      <c r="DJ296" s="90"/>
      <c r="DK296" s="90"/>
      <c r="DL296" s="90"/>
      <c r="DM296" s="90"/>
      <c r="DN296" s="90"/>
      <c r="DO296" s="90"/>
      <c r="DP296" s="90"/>
      <c r="DQ296" s="90"/>
      <c r="DR296" s="90"/>
      <c r="DS296" s="90"/>
      <c r="DT296" s="90"/>
      <c r="DU296" s="90"/>
      <c r="DV296" s="90"/>
      <c r="DW296" s="90"/>
      <c r="DX296" s="90"/>
      <c r="DY296" s="90"/>
      <c r="DZ296" s="90"/>
      <c r="EA296" s="90"/>
      <c r="EB296" s="90"/>
      <c r="EC296" s="90"/>
      <c r="ED296" s="90"/>
      <c r="EE296" s="90"/>
      <c r="EF296" s="90"/>
      <c r="EG296" s="90"/>
      <c r="EH296" s="90"/>
      <c r="EI296" s="90"/>
      <c r="EJ296" s="90"/>
      <c r="EK296" s="90"/>
      <c r="EL296" s="90"/>
      <c r="EM296" s="90"/>
    </row>
    <row r="297" spans="1:143" ht="13.2" hidden="1" x14ac:dyDescent="0.25">
      <c r="A297" s="90"/>
      <c r="B297" s="90"/>
      <c r="C297" s="90"/>
      <c r="D297" s="90"/>
      <c r="E297" s="90"/>
      <c r="F297" s="90">
        <f t="shared" si="20"/>
        <v>3</v>
      </c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>
        <f t="shared" si="17"/>
        <v>0</v>
      </c>
      <c r="X297" s="90" t="str">
        <f t="shared" si="18"/>
        <v>3</v>
      </c>
      <c r="Y297" s="90"/>
      <c r="Z297" s="90"/>
      <c r="AA297" s="93"/>
      <c r="AB297" s="91"/>
      <c r="AC297" s="91"/>
      <c r="AD297" s="91"/>
      <c r="AE297" s="205"/>
      <c r="AF297" s="205"/>
      <c r="AG297" s="205"/>
      <c r="AH297" s="205"/>
      <c r="AI297" s="205"/>
      <c r="AJ297" s="205"/>
      <c r="AK297" s="205"/>
      <c r="AL297" s="205"/>
      <c r="AM297" s="205"/>
      <c r="AN297" s="117"/>
      <c r="AO297" s="118"/>
      <c r="AP297" s="118"/>
      <c r="AQ297" s="118"/>
      <c r="AR297" s="118"/>
      <c r="AS297" s="118"/>
      <c r="AT297" s="119"/>
      <c r="AU297" s="104"/>
      <c r="AV297" s="104"/>
      <c r="AW297" s="104"/>
      <c r="AX297" s="104"/>
      <c r="AY297" s="104"/>
      <c r="AZ297" s="104"/>
      <c r="BA297" s="104"/>
      <c r="BB297" s="206"/>
      <c r="BC297" s="206"/>
      <c r="BD297" s="206"/>
      <c r="BE297" s="206"/>
      <c r="BF297" s="206"/>
      <c r="BG297" s="206"/>
      <c r="BH297" s="203"/>
      <c r="BI297" s="203"/>
      <c r="BJ297" s="203"/>
      <c r="BK297" s="203"/>
      <c r="BL297" s="203"/>
      <c r="BM297" s="203"/>
      <c r="BN297" s="207" t="str">
        <f t="shared" si="19"/>
        <v/>
      </c>
      <c r="BO297" s="207"/>
      <c r="BP297" s="207"/>
      <c r="BQ297" s="207"/>
      <c r="BR297" s="207"/>
      <c r="BS297" s="207"/>
      <c r="BT297" s="100"/>
      <c r="BU297" s="110"/>
      <c r="BV297" s="110"/>
      <c r="BW297" s="110"/>
      <c r="BX297" s="143"/>
      <c r="BY297" s="143"/>
      <c r="BZ297" s="143"/>
      <c r="CA297" s="143"/>
      <c r="CB297" s="143"/>
      <c r="CC297" s="143"/>
      <c r="CD297" s="143"/>
      <c r="CE297" s="143"/>
      <c r="CF297" s="143"/>
      <c r="CG297" s="143"/>
      <c r="CH297" s="143"/>
      <c r="CI297" s="143"/>
      <c r="CJ297" s="143"/>
      <c r="CK297" s="143"/>
      <c r="CL297" s="143"/>
      <c r="CM297" s="90"/>
      <c r="CN297" s="90"/>
      <c r="CO297" s="90"/>
      <c r="CP297" s="90"/>
      <c r="CQ297" s="90"/>
      <c r="CR297" s="90"/>
      <c r="CS297" s="90"/>
      <c r="CT297" s="90"/>
      <c r="CU297" s="90"/>
      <c r="CV297" s="90"/>
      <c r="CW297" s="90"/>
      <c r="CX297" s="90"/>
      <c r="CY297" s="90"/>
      <c r="CZ297" s="90"/>
      <c r="DA297" s="90"/>
      <c r="DB297" s="90"/>
      <c r="DC297" s="90"/>
      <c r="DD297" s="90"/>
      <c r="DE297" s="90"/>
      <c r="DF297" s="90"/>
      <c r="DG297" s="90"/>
      <c r="DH297" s="90"/>
      <c r="DI297" s="90"/>
      <c r="DJ297" s="90"/>
      <c r="DK297" s="90"/>
      <c r="DL297" s="90"/>
      <c r="DM297" s="90"/>
      <c r="DN297" s="90"/>
      <c r="DO297" s="90"/>
      <c r="DP297" s="90"/>
      <c r="DQ297" s="90"/>
      <c r="DR297" s="90"/>
      <c r="DS297" s="90"/>
      <c r="DT297" s="90"/>
      <c r="DU297" s="90"/>
      <c r="DV297" s="90"/>
      <c r="DW297" s="90"/>
      <c r="DX297" s="90"/>
      <c r="DY297" s="90"/>
      <c r="DZ297" s="90"/>
      <c r="EA297" s="90"/>
      <c r="EB297" s="90"/>
      <c r="EC297" s="90"/>
      <c r="ED297" s="90"/>
      <c r="EE297" s="90"/>
      <c r="EF297" s="90"/>
      <c r="EG297" s="90"/>
      <c r="EH297" s="90"/>
      <c r="EI297" s="90"/>
      <c r="EJ297" s="90"/>
      <c r="EK297" s="90"/>
      <c r="EL297" s="90"/>
      <c r="EM297" s="90"/>
    </row>
    <row r="298" spans="1:143" ht="13.2" hidden="1" x14ac:dyDescent="0.25">
      <c r="A298" s="90"/>
      <c r="B298" s="90"/>
      <c r="C298" s="90"/>
      <c r="D298" s="90"/>
      <c r="E298" s="90"/>
      <c r="F298" s="90">
        <f t="shared" si="20"/>
        <v>3</v>
      </c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>
        <f t="shared" si="17"/>
        <v>0</v>
      </c>
      <c r="X298" s="90" t="str">
        <f t="shared" si="18"/>
        <v>3</v>
      </c>
      <c r="Y298" s="90"/>
      <c r="Z298" s="90"/>
      <c r="AA298" s="93"/>
      <c r="AB298" s="91"/>
      <c r="AC298" s="91"/>
      <c r="AD298" s="91"/>
      <c r="AE298" s="205"/>
      <c r="AF298" s="205"/>
      <c r="AG298" s="205"/>
      <c r="AH298" s="205"/>
      <c r="AI298" s="205"/>
      <c r="AJ298" s="205"/>
      <c r="AK298" s="205"/>
      <c r="AL298" s="205"/>
      <c r="AM298" s="205"/>
      <c r="AN298" s="116"/>
      <c r="AO298" s="118"/>
      <c r="AP298" s="118"/>
      <c r="AQ298" s="118"/>
      <c r="AR298" s="118"/>
      <c r="AS298" s="118"/>
      <c r="AT298" s="116"/>
      <c r="AU298" s="104"/>
      <c r="AV298" s="104"/>
      <c r="AW298" s="104"/>
      <c r="AX298" s="104"/>
      <c r="AY298" s="104"/>
      <c r="AZ298" s="104"/>
      <c r="BA298" s="104"/>
      <c r="BB298" s="206"/>
      <c r="BC298" s="206"/>
      <c r="BD298" s="206"/>
      <c r="BE298" s="206"/>
      <c r="BF298" s="206"/>
      <c r="BG298" s="206"/>
      <c r="BH298" s="203"/>
      <c r="BI298" s="203"/>
      <c r="BJ298" s="203"/>
      <c r="BK298" s="203"/>
      <c r="BL298" s="203"/>
      <c r="BM298" s="203"/>
      <c r="BN298" s="207" t="str">
        <f t="shared" si="19"/>
        <v/>
      </c>
      <c r="BO298" s="207"/>
      <c r="BP298" s="207"/>
      <c r="BQ298" s="207"/>
      <c r="BR298" s="207"/>
      <c r="BS298" s="207"/>
      <c r="BT298" s="100"/>
      <c r="BU298" s="110"/>
      <c r="BV298" s="110"/>
      <c r="BW298" s="110"/>
      <c r="BX298" s="143"/>
      <c r="BY298" s="143"/>
      <c r="BZ298" s="143"/>
      <c r="CA298" s="143"/>
      <c r="CB298" s="143"/>
      <c r="CC298" s="143"/>
      <c r="CD298" s="143"/>
      <c r="CE298" s="143"/>
      <c r="CF298" s="143"/>
      <c r="CG298" s="143"/>
      <c r="CH298" s="143"/>
      <c r="CI298" s="143"/>
      <c r="CJ298" s="143"/>
      <c r="CK298" s="143"/>
      <c r="CL298" s="143"/>
      <c r="CM298" s="90"/>
      <c r="CN298" s="90"/>
      <c r="CO298" s="90"/>
      <c r="CP298" s="90"/>
      <c r="CQ298" s="90"/>
      <c r="CR298" s="90"/>
      <c r="CS298" s="90"/>
      <c r="CT298" s="90"/>
      <c r="CU298" s="90"/>
      <c r="CV298" s="90"/>
      <c r="CW298" s="90"/>
      <c r="CX298" s="90"/>
      <c r="CY298" s="90"/>
      <c r="CZ298" s="90"/>
      <c r="DA298" s="90"/>
      <c r="DB298" s="90"/>
      <c r="DC298" s="90"/>
      <c r="DD298" s="90"/>
      <c r="DE298" s="90"/>
      <c r="DF298" s="90"/>
      <c r="DG298" s="90"/>
      <c r="DH298" s="90"/>
      <c r="DI298" s="90"/>
      <c r="DJ298" s="90"/>
      <c r="DK298" s="90"/>
      <c r="DL298" s="90"/>
      <c r="DM298" s="90"/>
      <c r="DN298" s="90"/>
      <c r="DO298" s="90"/>
      <c r="DP298" s="90"/>
      <c r="DQ298" s="90"/>
      <c r="DR298" s="90"/>
      <c r="DS298" s="90"/>
      <c r="DT298" s="90"/>
      <c r="DU298" s="90"/>
      <c r="DV298" s="90"/>
      <c r="DW298" s="90"/>
      <c r="DX298" s="90"/>
      <c r="DY298" s="90"/>
      <c r="DZ298" s="90"/>
      <c r="EA298" s="90"/>
      <c r="EB298" s="90"/>
      <c r="EC298" s="90"/>
      <c r="ED298" s="90"/>
      <c r="EE298" s="90"/>
      <c r="EF298" s="90"/>
      <c r="EG298" s="90"/>
      <c r="EH298" s="90"/>
      <c r="EI298" s="90"/>
      <c r="EJ298" s="90"/>
      <c r="EK298" s="90"/>
      <c r="EL298" s="90"/>
      <c r="EM298" s="90"/>
    </row>
    <row r="299" spans="1:143" ht="13.2" hidden="1" x14ac:dyDescent="0.25">
      <c r="A299" s="90"/>
      <c r="B299" s="90"/>
      <c r="C299" s="90"/>
      <c r="D299" s="90"/>
      <c r="E299" s="90"/>
      <c r="F299" s="90">
        <f t="shared" si="20"/>
        <v>3</v>
      </c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>
        <f t="shared" si="17"/>
        <v>0</v>
      </c>
      <c r="X299" s="90" t="str">
        <f t="shared" si="18"/>
        <v>3</v>
      </c>
      <c r="Y299" s="90"/>
      <c r="Z299" s="90"/>
      <c r="AA299" s="93"/>
      <c r="AB299" s="91"/>
      <c r="AC299" s="91"/>
      <c r="AD299" s="91"/>
      <c r="AE299" s="205"/>
      <c r="AF299" s="205"/>
      <c r="AG299" s="205"/>
      <c r="AH299" s="205"/>
      <c r="AI299" s="205"/>
      <c r="AJ299" s="205"/>
      <c r="AK299" s="205"/>
      <c r="AL299" s="205"/>
      <c r="AM299" s="205"/>
      <c r="AN299" s="117"/>
      <c r="AO299" s="118"/>
      <c r="AP299" s="118"/>
      <c r="AQ299" s="118"/>
      <c r="AR299" s="118"/>
      <c r="AS299" s="118"/>
      <c r="AT299" s="119"/>
      <c r="AU299" s="104"/>
      <c r="AV299" s="104"/>
      <c r="AW299" s="104"/>
      <c r="AX299" s="104"/>
      <c r="AY299" s="104"/>
      <c r="AZ299" s="104"/>
      <c r="BA299" s="104"/>
      <c r="BB299" s="206"/>
      <c r="BC299" s="206"/>
      <c r="BD299" s="206"/>
      <c r="BE299" s="206"/>
      <c r="BF299" s="206"/>
      <c r="BG299" s="206"/>
      <c r="BH299" s="203"/>
      <c r="BI299" s="203"/>
      <c r="BJ299" s="203"/>
      <c r="BK299" s="203"/>
      <c r="BL299" s="203"/>
      <c r="BM299" s="203"/>
      <c r="BN299" s="207" t="str">
        <f t="shared" si="19"/>
        <v/>
      </c>
      <c r="BO299" s="207"/>
      <c r="BP299" s="207"/>
      <c r="BQ299" s="207"/>
      <c r="BR299" s="207"/>
      <c r="BS299" s="207"/>
      <c r="BT299" s="100"/>
      <c r="BU299" s="110"/>
      <c r="BV299" s="110"/>
      <c r="BW299" s="110"/>
      <c r="BX299" s="143"/>
      <c r="BY299" s="143"/>
      <c r="BZ299" s="143"/>
      <c r="CA299" s="143"/>
      <c r="CB299" s="143"/>
      <c r="CC299" s="143"/>
      <c r="CD299" s="143"/>
      <c r="CE299" s="143"/>
      <c r="CF299" s="143"/>
      <c r="CG299" s="143"/>
      <c r="CH299" s="143"/>
      <c r="CI299" s="143"/>
      <c r="CJ299" s="143"/>
      <c r="CK299" s="143"/>
      <c r="CL299" s="143"/>
      <c r="CM299" s="90"/>
      <c r="CN299" s="90"/>
      <c r="CO299" s="90"/>
      <c r="CP299" s="90"/>
      <c r="CQ299" s="90"/>
      <c r="CR299" s="90"/>
      <c r="CS299" s="90"/>
      <c r="CT299" s="90"/>
      <c r="CU299" s="90"/>
      <c r="CV299" s="90"/>
      <c r="CW299" s="90"/>
      <c r="CX299" s="90"/>
      <c r="CY299" s="90"/>
      <c r="CZ299" s="90"/>
      <c r="DA299" s="90"/>
      <c r="DB299" s="90"/>
      <c r="DC299" s="90"/>
      <c r="DD299" s="90"/>
      <c r="DE299" s="90"/>
      <c r="DF299" s="90"/>
      <c r="DG299" s="90"/>
      <c r="DH299" s="90"/>
      <c r="DI299" s="90"/>
      <c r="DJ299" s="90"/>
      <c r="DK299" s="90"/>
      <c r="DL299" s="90"/>
      <c r="DM299" s="90"/>
      <c r="DN299" s="90"/>
      <c r="DO299" s="90"/>
      <c r="DP299" s="90"/>
      <c r="DQ299" s="90"/>
      <c r="DR299" s="90"/>
      <c r="DS299" s="90"/>
      <c r="DT299" s="90"/>
      <c r="DU299" s="90"/>
      <c r="DV299" s="90"/>
      <c r="DW299" s="90"/>
      <c r="DX299" s="90"/>
      <c r="DY299" s="90"/>
      <c r="DZ299" s="90"/>
      <c r="EA299" s="90"/>
      <c r="EB299" s="90"/>
      <c r="EC299" s="90"/>
      <c r="ED299" s="90"/>
      <c r="EE299" s="90"/>
      <c r="EF299" s="90"/>
      <c r="EG299" s="90"/>
      <c r="EH299" s="90"/>
      <c r="EI299" s="90"/>
      <c r="EJ299" s="90"/>
      <c r="EK299" s="90"/>
      <c r="EL299" s="90"/>
      <c r="EM299" s="90"/>
    </row>
    <row r="300" spans="1:143" ht="13.2" hidden="1" x14ac:dyDescent="0.25">
      <c r="A300" s="90"/>
      <c r="B300" s="90"/>
      <c r="C300" s="90"/>
      <c r="D300" s="90"/>
      <c r="E300" s="90"/>
      <c r="F300" s="90">
        <f t="shared" si="20"/>
        <v>3</v>
      </c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>
        <f t="shared" si="17"/>
        <v>0</v>
      </c>
      <c r="X300" s="90" t="str">
        <f t="shared" si="18"/>
        <v>3</v>
      </c>
      <c r="Y300" s="90"/>
      <c r="Z300" s="90"/>
      <c r="AA300" s="93"/>
      <c r="AB300" s="91"/>
      <c r="AC300" s="91"/>
      <c r="AD300" s="91"/>
      <c r="AE300" s="205"/>
      <c r="AF300" s="205"/>
      <c r="AG300" s="205"/>
      <c r="AH300" s="205"/>
      <c r="AI300" s="205"/>
      <c r="AJ300" s="205"/>
      <c r="AK300" s="205"/>
      <c r="AL300" s="205"/>
      <c r="AM300" s="205"/>
      <c r="AN300" s="116"/>
      <c r="AO300" s="118"/>
      <c r="AP300" s="118"/>
      <c r="AQ300" s="118"/>
      <c r="AR300" s="118"/>
      <c r="AS300" s="118"/>
      <c r="AT300" s="116"/>
      <c r="AU300" s="104"/>
      <c r="AV300" s="104"/>
      <c r="AW300" s="104"/>
      <c r="AX300" s="104"/>
      <c r="AY300" s="104"/>
      <c r="AZ300" s="104"/>
      <c r="BA300" s="104"/>
      <c r="BB300" s="206"/>
      <c r="BC300" s="206"/>
      <c r="BD300" s="206"/>
      <c r="BE300" s="206"/>
      <c r="BF300" s="206"/>
      <c r="BG300" s="206"/>
      <c r="BH300" s="203"/>
      <c r="BI300" s="203"/>
      <c r="BJ300" s="203"/>
      <c r="BK300" s="203"/>
      <c r="BL300" s="203"/>
      <c r="BM300" s="203"/>
      <c r="BN300" s="207" t="str">
        <f t="shared" si="19"/>
        <v/>
      </c>
      <c r="BO300" s="207"/>
      <c r="BP300" s="207"/>
      <c r="BQ300" s="207"/>
      <c r="BR300" s="207"/>
      <c r="BS300" s="207"/>
      <c r="BT300" s="100"/>
      <c r="BU300" s="110"/>
      <c r="BV300" s="110"/>
      <c r="BW300" s="110"/>
      <c r="BX300" s="143"/>
      <c r="BY300" s="143"/>
      <c r="BZ300" s="143"/>
      <c r="CA300" s="143"/>
      <c r="CB300" s="143"/>
      <c r="CC300" s="143"/>
      <c r="CD300" s="143"/>
      <c r="CE300" s="143"/>
      <c r="CF300" s="143"/>
      <c r="CG300" s="143"/>
      <c r="CH300" s="143"/>
      <c r="CI300" s="143"/>
      <c r="CJ300" s="143"/>
      <c r="CK300" s="143"/>
      <c r="CL300" s="143"/>
      <c r="CM300" s="90"/>
      <c r="CN300" s="90"/>
      <c r="CO300" s="90"/>
      <c r="CP300" s="90"/>
      <c r="CQ300" s="90"/>
      <c r="CR300" s="90"/>
      <c r="CS300" s="90"/>
      <c r="CT300" s="90"/>
      <c r="CU300" s="90"/>
      <c r="CV300" s="90"/>
      <c r="CW300" s="90"/>
      <c r="CX300" s="90"/>
      <c r="CY300" s="90"/>
      <c r="CZ300" s="90"/>
      <c r="DA300" s="90"/>
      <c r="DB300" s="90"/>
      <c r="DC300" s="90"/>
      <c r="DD300" s="90"/>
      <c r="DE300" s="90"/>
      <c r="DF300" s="90"/>
      <c r="DG300" s="90"/>
      <c r="DH300" s="90"/>
      <c r="DI300" s="90"/>
      <c r="DJ300" s="90"/>
      <c r="DK300" s="90"/>
      <c r="DL300" s="90"/>
      <c r="DM300" s="90"/>
      <c r="DN300" s="90"/>
      <c r="DO300" s="90"/>
      <c r="DP300" s="90"/>
      <c r="DQ300" s="90"/>
      <c r="DR300" s="90"/>
      <c r="DS300" s="90"/>
      <c r="DT300" s="90"/>
      <c r="DU300" s="90"/>
      <c r="DV300" s="90"/>
      <c r="DW300" s="90"/>
      <c r="DX300" s="90"/>
      <c r="DY300" s="90"/>
      <c r="DZ300" s="90"/>
      <c r="EA300" s="90"/>
      <c r="EB300" s="90"/>
      <c r="EC300" s="90"/>
      <c r="ED300" s="90"/>
      <c r="EE300" s="90"/>
      <c r="EF300" s="90"/>
      <c r="EG300" s="90"/>
      <c r="EH300" s="90"/>
      <c r="EI300" s="90"/>
      <c r="EJ300" s="90"/>
      <c r="EK300" s="90"/>
      <c r="EL300" s="90"/>
      <c r="EM300" s="90"/>
    </row>
    <row r="301" spans="1:143" ht="13.2" hidden="1" x14ac:dyDescent="0.25">
      <c r="A301" s="90"/>
      <c r="B301" s="90"/>
      <c r="C301" s="90"/>
      <c r="D301" s="90"/>
      <c r="E301" s="90"/>
      <c r="F301" s="90">
        <f t="shared" si="20"/>
        <v>3</v>
      </c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>
        <f t="shared" si="17"/>
        <v>0</v>
      </c>
      <c r="X301" s="90" t="str">
        <f t="shared" si="18"/>
        <v>3</v>
      </c>
      <c r="Y301" s="90"/>
      <c r="Z301" s="90"/>
      <c r="AA301" s="93"/>
      <c r="AB301" s="91"/>
      <c r="AC301" s="91"/>
      <c r="AD301" s="91"/>
      <c r="AE301" s="205"/>
      <c r="AF301" s="205"/>
      <c r="AG301" s="205"/>
      <c r="AH301" s="205"/>
      <c r="AI301" s="205"/>
      <c r="AJ301" s="205"/>
      <c r="AK301" s="205"/>
      <c r="AL301" s="205"/>
      <c r="AM301" s="205"/>
      <c r="AN301" s="117"/>
      <c r="AO301" s="118"/>
      <c r="AP301" s="118"/>
      <c r="AQ301" s="118"/>
      <c r="AR301" s="118"/>
      <c r="AS301" s="118"/>
      <c r="AT301" s="119"/>
      <c r="AU301" s="104"/>
      <c r="AV301" s="104"/>
      <c r="AW301" s="104"/>
      <c r="AX301" s="104"/>
      <c r="AY301" s="104"/>
      <c r="AZ301" s="104"/>
      <c r="BA301" s="104"/>
      <c r="BB301" s="206"/>
      <c r="BC301" s="206"/>
      <c r="BD301" s="206"/>
      <c r="BE301" s="206"/>
      <c r="BF301" s="206"/>
      <c r="BG301" s="206"/>
      <c r="BH301" s="203"/>
      <c r="BI301" s="203"/>
      <c r="BJ301" s="203"/>
      <c r="BK301" s="203"/>
      <c r="BL301" s="203"/>
      <c r="BM301" s="203"/>
      <c r="BN301" s="207" t="str">
        <f t="shared" si="19"/>
        <v/>
      </c>
      <c r="BO301" s="207"/>
      <c r="BP301" s="207"/>
      <c r="BQ301" s="207"/>
      <c r="BR301" s="207"/>
      <c r="BS301" s="207"/>
      <c r="BT301" s="100"/>
      <c r="BU301" s="110"/>
      <c r="BV301" s="110"/>
      <c r="BW301" s="110"/>
      <c r="BX301" s="143"/>
      <c r="BY301" s="143"/>
      <c r="BZ301" s="143"/>
      <c r="CA301" s="143"/>
      <c r="CB301" s="143"/>
      <c r="CC301" s="143"/>
      <c r="CD301" s="143"/>
      <c r="CE301" s="143"/>
      <c r="CF301" s="143"/>
      <c r="CG301" s="143"/>
      <c r="CH301" s="143"/>
      <c r="CI301" s="143"/>
      <c r="CJ301" s="143"/>
      <c r="CK301" s="143"/>
      <c r="CL301" s="143"/>
      <c r="CM301" s="90"/>
      <c r="CN301" s="90"/>
      <c r="CO301" s="90"/>
      <c r="CP301" s="90"/>
      <c r="CQ301" s="90"/>
      <c r="CR301" s="90"/>
      <c r="CS301" s="90"/>
      <c r="CT301" s="90"/>
      <c r="CU301" s="90"/>
      <c r="CV301" s="90"/>
      <c r="CW301" s="90"/>
      <c r="CX301" s="90"/>
      <c r="CY301" s="90"/>
      <c r="CZ301" s="90"/>
      <c r="DA301" s="90"/>
      <c r="DB301" s="90"/>
      <c r="DC301" s="90"/>
      <c r="DD301" s="90"/>
      <c r="DE301" s="90"/>
      <c r="DF301" s="90"/>
      <c r="DG301" s="90"/>
      <c r="DH301" s="90"/>
      <c r="DI301" s="90"/>
      <c r="DJ301" s="90"/>
      <c r="DK301" s="90"/>
      <c r="DL301" s="90"/>
      <c r="DM301" s="90"/>
      <c r="DN301" s="90"/>
      <c r="DO301" s="90"/>
      <c r="DP301" s="90"/>
      <c r="DQ301" s="90"/>
      <c r="DR301" s="90"/>
      <c r="DS301" s="90"/>
      <c r="DT301" s="90"/>
      <c r="DU301" s="90"/>
      <c r="DV301" s="90"/>
      <c r="DW301" s="90"/>
      <c r="DX301" s="90"/>
      <c r="DY301" s="90"/>
      <c r="DZ301" s="90"/>
      <c r="EA301" s="90"/>
      <c r="EB301" s="90"/>
      <c r="EC301" s="90"/>
      <c r="ED301" s="90"/>
      <c r="EE301" s="90"/>
      <c r="EF301" s="90"/>
      <c r="EG301" s="90"/>
      <c r="EH301" s="90"/>
      <c r="EI301" s="90"/>
      <c r="EJ301" s="90"/>
      <c r="EK301" s="90"/>
      <c r="EL301" s="90"/>
      <c r="EM301" s="90"/>
    </row>
    <row r="302" spans="1:143" ht="13.2" hidden="1" x14ac:dyDescent="0.25">
      <c r="A302" s="90"/>
      <c r="B302" s="90"/>
      <c r="C302" s="90"/>
      <c r="D302" s="90"/>
      <c r="E302" s="90"/>
      <c r="F302" s="90">
        <f t="shared" si="20"/>
        <v>3</v>
      </c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>
        <f t="shared" si="17"/>
        <v>0</v>
      </c>
      <c r="X302" s="90" t="str">
        <f t="shared" si="18"/>
        <v>3</v>
      </c>
      <c r="Y302" s="90"/>
      <c r="Z302" s="90"/>
      <c r="AA302" s="120"/>
      <c r="AB302" s="91"/>
      <c r="AC302" s="91"/>
      <c r="AD302" s="91"/>
      <c r="AE302" s="205"/>
      <c r="AF302" s="205"/>
      <c r="AG302" s="205"/>
      <c r="AH302" s="205"/>
      <c r="AI302" s="205"/>
      <c r="AJ302" s="205"/>
      <c r="AK302" s="205"/>
      <c r="AL302" s="205"/>
      <c r="AM302" s="205"/>
      <c r="AN302" s="116"/>
      <c r="AO302" s="118"/>
      <c r="AP302" s="118"/>
      <c r="AQ302" s="118"/>
      <c r="AR302" s="118"/>
      <c r="AS302" s="118"/>
      <c r="AT302" s="116"/>
      <c r="AU302" s="104"/>
      <c r="AV302" s="104"/>
      <c r="AW302" s="104"/>
      <c r="AX302" s="104"/>
      <c r="AY302" s="104"/>
      <c r="AZ302" s="104"/>
      <c r="BA302" s="104"/>
      <c r="BB302" s="206"/>
      <c r="BC302" s="206"/>
      <c r="BD302" s="206"/>
      <c r="BE302" s="206"/>
      <c r="BF302" s="206"/>
      <c r="BG302" s="206"/>
      <c r="BH302" s="203"/>
      <c r="BI302" s="203"/>
      <c r="BJ302" s="203"/>
      <c r="BK302" s="203"/>
      <c r="BL302" s="203"/>
      <c r="BM302" s="203"/>
      <c r="BN302" s="207" t="str">
        <f t="shared" si="19"/>
        <v/>
      </c>
      <c r="BO302" s="207"/>
      <c r="BP302" s="207"/>
      <c r="BQ302" s="207"/>
      <c r="BR302" s="207"/>
      <c r="BS302" s="207"/>
      <c r="BT302" s="100"/>
      <c r="BU302" s="110"/>
      <c r="BV302" s="110"/>
      <c r="BW302" s="110"/>
      <c r="BX302" s="143"/>
      <c r="BY302" s="143"/>
      <c r="BZ302" s="143"/>
      <c r="CA302" s="143"/>
      <c r="CB302" s="143"/>
      <c r="CC302" s="143"/>
      <c r="CD302" s="143"/>
      <c r="CE302" s="143"/>
      <c r="CF302" s="143"/>
      <c r="CG302" s="143"/>
      <c r="CH302" s="143"/>
      <c r="CI302" s="143"/>
      <c r="CJ302" s="143"/>
      <c r="CK302" s="143"/>
      <c r="CL302" s="143"/>
      <c r="CM302" s="90"/>
      <c r="CN302" s="90"/>
      <c r="CO302" s="90"/>
      <c r="CP302" s="90"/>
      <c r="CQ302" s="90"/>
      <c r="CR302" s="90"/>
      <c r="CS302" s="90"/>
      <c r="CT302" s="90"/>
      <c r="CU302" s="90"/>
      <c r="CV302" s="90"/>
      <c r="CW302" s="90"/>
      <c r="CX302" s="90"/>
      <c r="CY302" s="90"/>
      <c r="CZ302" s="90"/>
      <c r="DA302" s="90"/>
      <c r="DB302" s="90"/>
      <c r="DC302" s="90"/>
      <c r="DD302" s="90"/>
      <c r="DE302" s="90"/>
      <c r="DF302" s="90"/>
      <c r="DG302" s="90"/>
      <c r="DH302" s="90"/>
      <c r="DI302" s="90"/>
      <c r="DJ302" s="90"/>
      <c r="DK302" s="90"/>
      <c r="DL302" s="90"/>
      <c r="DM302" s="90"/>
      <c r="DN302" s="90"/>
      <c r="DO302" s="90"/>
      <c r="DP302" s="90"/>
      <c r="DQ302" s="90"/>
      <c r="DR302" s="90"/>
      <c r="DS302" s="90"/>
      <c r="DT302" s="90"/>
      <c r="DU302" s="90"/>
      <c r="DV302" s="90"/>
      <c r="DW302" s="90"/>
      <c r="DX302" s="90"/>
      <c r="DY302" s="90"/>
      <c r="DZ302" s="90"/>
      <c r="EA302" s="90"/>
      <c r="EB302" s="90"/>
      <c r="EC302" s="90"/>
      <c r="ED302" s="90"/>
      <c r="EE302" s="90"/>
      <c r="EF302" s="90"/>
      <c r="EG302" s="90"/>
      <c r="EH302" s="90"/>
      <c r="EI302" s="90"/>
      <c r="EJ302" s="90"/>
      <c r="EK302" s="90"/>
      <c r="EL302" s="90"/>
      <c r="EM302" s="90"/>
    </row>
    <row r="303" spans="1:143" ht="13.2" hidden="1" x14ac:dyDescent="0.25">
      <c r="A303" s="90"/>
      <c r="B303" s="90"/>
      <c r="C303" s="90"/>
      <c r="D303" s="90"/>
      <c r="E303" s="90"/>
      <c r="F303" s="90">
        <f t="shared" si="20"/>
        <v>3</v>
      </c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>
        <f t="shared" si="17"/>
        <v>0</v>
      </c>
      <c r="X303" s="90" t="str">
        <f t="shared" si="18"/>
        <v>3</v>
      </c>
      <c r="Y303" s="90"/>
      <c r="Z303" s="90"/>
      <c r="AA303" s="115"/>
      <c r="AB303" s="91"/>
      <c r="AC303" s="91"/>
      <c r="AD303" s="91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117"/>
      <c r="AO303" s="118"/>
      <c r="AP303" s="118"/>
      <c r="AQ303" s="118"/>
      <c r="AR303" s="118"/>
      <c r="AS303" s="118"/>
      <c r="AT303" s="119"/>
      <c r="AU303" s="104"/>
      <c r="AV303" s="104"/>
      <c r="AW303" s="104"/>
      <c r="AX303" s="104"/>
      <c r="AY303" s="104"/>
      <c r="AZ303" s="104"/>
      <c r="BA303" s="104"/>
      <c r="BB303" s="206"/>
      <c r="BC303" s="206"/>
      <c r="BD303" s="206"/>
      <c r="BE303" s="206"/>
      <c r="BF303" s="206"/>
      <c r="BG303" s="206"/>
      <c r="BH303" s="203"/>
      <c r="BI303" s="203"/>
      <c r="BJ303" s="203"/>
      <c r="BK303" s="203"/>
      <c r="BL303" s="203"/>
      <c r="BM303" s="203"/>
      <c r="BN303" s="207" t="str">
        <f t="shared" si="19"/>
        <v/>
      </c>
      <c r="BO303" s="207"/>
      <c r="BP303" s="207"/>
      <c r="BQ303" s="207"/>
      <c r="BR303" s="207"/>
      <c r="BS303" s="207"/>
      <c r="BT303" s="100"/>
      <c r="BU303" s="110"/>
      <c r="BV303" s="110"/>
      <c r="BW303" s="110"/>
      <c r="BX303" s="143"/>
      <c r="BY303" s="143"/>
      <c r="BZ303" s="143"/>
      <c r="CA303" s="143"/>
      <c r="CB303" s="143"/>
      <c r="CC303" s="143"/>
      <c r="CD303" s="143"/>
      <c r="CE303" s="143"/>
      <c r="CF303" s="143"/>
      <c r="CG303" s="143"/>
      <c r="CH303" s="143"/>
      <c r="CI303" s="143"/>
      <c r="CJ303" s="143"/>
      <c r="CK303" s="143"/>
      <c r="CL303" s="143"/>
      <c r="CM303" s="90"/>
      <c r="CN303" s="90"/>
      <c r="CO303" s="90"/>
      <c r="CP303" s="90"/>
      <c r="CQ303" s="90"/>
      <c r="CR303" s="90"/>
      <c r="CS303" s="90"/>
      <c r="CT303" s="90"/>
      <c r="CU303" s="90"/>
      <c r="CV303" s="90"/>
      <c r="CW303" s="90"/>
      <c r="CX303" s="90"/>
      <c r="CY303" s="90"/>
      <c r="CZ303" s="90"/>
      <c r="DA303" s="90"/>
      <c r="DB303" s="90"/>
      <c r="DC303" s="90"/>
      <c r="DD303" s="90"/>
      <c r="DE303" s="90"/>
      <c r="DF303" s="90"/>
      <c r="DG303" s="90"/>
      <c r="DH303" s="90"/>
      <c r="DI303" s="90"/>
      <c r="DJ303" s="90"/>
      <c r="DK303" s="90"/>
      <c r="DL303" s="90"/>
      <c r="DM303" s="90"/>
      <c r="DN303" s="90"/>
      <c r="DO303" s="90"/>
      <c r="DP303" s="90"/>
      <c r="DQ303" s="90"/>
      <c r="DR303" s="90"/>
      <c r="DS303" s="90"/>
      <c r="DT303" s="90"/>
      <c r="DU303" s="90"/>
      <c r="DV303" s="90"/>
      <c r="DW303" s="90"/>
      <c r="DX303" s="90"/>
      <c r="DY303" s="90"/>
      <c r="DZ303" s="90"/>
      <c r="EA303" s="90"/>
      <c r="EB303" s="90"/>
      <c r="EC303" s="90"/>
      <c r="ED303" s="90"/>
      <c r="EE303" s="90"/>
      <c r="EF303" s="90"/>
      <c r="EG303" s="90"/>
      <c r="EH303" s="90"/>
      <c r="EI303" s="90"/>
      <c r="EJ303" s="90"/>
      <c r="EK303" s="90"/>
      <c r="EL303" s="90"/>
      <c r="EM303" s="90"/>
    </row>
    <row r="304" spans="1:143" ht="13.2" hidden="1" x14ac:dyDescent="0.25">
      <c r="A304" s="90"/>
      <c r="B304" s="90"/>
      <c r="C304" s="90"/>
      <c r="D304" s="90"/>
      <c r="E304" s="90"/>
      <c r="F304" s="90">
        <f t="shared" si="20"/>
        <v>3</v>
      </c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>
        <f t="shared" si="17"/>
        <v>0</v>
      </c>
      <c r="X304" s="90" t="str">
        <f t="shared" si="18"/>
        <v>3</v>
      </c>
      <c r="Y304" s="90"/>
      <c r="Z304" s="90"/>
      <c r="AA304" s="115"/>
      <c r="AB304" s="91"/>
      <c r="AC304" s="91"/>
      <c r="AD304" s="91"/>
      <c r="AE304" s="205"/>
      <c r="AF304" s="205"/>
      <c r="AG304" s="205"/>
      <c r="AH304" s="205"/>
      <c r="AI304" s="205"/>
      <c r="AJ304" s="205"/>
      <c r="AK304" s="205"/>
      <c r="AL304" s="205"/>
      <c r="AM304" s="205"/>
      <c r="AN304" s="116"/>
      <c r="AO304" s="118"/>
      <c r="AP304" s="118"/>
      <c r="AQ304" s="118"/>
      <c r="AR304" s="118"/>
      <c r="AS304" s="118"/>
      <c r="AT304" s="116"/>
      <c r="AU304" s="104"/>
      <c r="AV304" s="104"/>
      <c r="AW304" s="104"/>
      <c r="AX304" s="104"/>
      <c r="AY304" s="104"/>
      <c r="AZ304" s="104"/>
      <c r="BA304" s="104"/>
      <c r="BB304" s="206"/>
      <c r="BC304" s="206"/>
      <c r="BD304" s="206"/>
      <c r="BE304" s="206"/>
      <c r="BF304" s="206"/>
      <c r="BG304" s="206"/>
      <c r="BH304" s="203"/>
      <c r="BI304" s="203"/>
      <c r="BJ304" s="203"/>
      <c r="BK304" s="203"/>
      <c r="BL304" s="203"/>
      <c r="BM304" s="203"/>
      <c r="BN304" s="207" t="str">
        <f t="shared" si="19"/>
        <v/>
      </c>
      <c r="BO304" s="207"/>
      <c r="BP304" s="207"/>
      <c r="BQ304" s="207"/>
      <c r="BR304" s="207"/>
      <c r="BS304" s="207"/>
      <c r="BT304" s="100"/>
      <c r="BU304" s="91"/>
      <c r="BV304" s="91"/>
      <c r="BW304" s="91"/>
      <c r="BX304" s="143"/>
      <c r="BY304" s="143"/>
      <c r="BZ304" s="143"/>
      <c r="CA304" s="143"/>
      <c r="CB304" s="143"/>
      <c r="CC304" s="143"/>
      <c r="CD304" s="143"/>
      <c r="CE304" s="143"/>
      <c r="CF304" s="143"/>
      <c r="CG304" s="143"/>
      <c r="CH304" s="143"/>
      <c r="CI304" s="143"/>
      <c r="CJ304" s="143"/>
      <c r="CK304" s="143"/>
      <c r="CL304" s="143"/>
      <c r="CM304" s="90"/>
      <c r="CN304" s="90"/>
      <c r="CO304" s="90"/>
      <c r="CP304" s="90"/>
      <c r="CQ304" s="90"/>
      <c r="CR304" s="90"/>
      <c r="CS304" s="90"/>
      <c r="CT304" s="90"/>
      <c r="CU304" s="90"/>
      <c r="CV304" s="90"/>
      <c r="CW304" s="90"/>
      <c r="CX304" s="90"/>
      <c r="CY304" s="90"/>
      <c r="CZ304" s="90"/>
      <c r="DA304" s="90"/>
      <c r="DB304" s="90"/>
      <c r="DC304" s="90"/>
      <c r="DD304" s="90"/>
      <c r="DE304" s="90"/>
      <c r="DF304" s="90"/>
      <c r="DG304" s="90"/>
      <c r="DH304" s="90"/>
      <c r="DI304" s="90"/>
      <c r="DJ304" s="90"/>
      <c r="DK304" s="90"/>
      <c r="DL304" s="90"/>
      <c r="DM304" s="90"/>
      <c r="DN304" s="90"/>
      <c r="DO304" s="90"/>
      <c r="DP304" s="90"/>
      <c r="DQ304" s="90"/>
      <c r="DR304" s="90"/>
      <c r="DS304" s="90"/>
      <c r="DT304" s="90"/>
      <c r="DU304" s="90"/>
      <c r="DV304" s="90"/>
      <c r="DW304" s="90"/>
      <c r="DX304" s="90"/>
      <c r="DY304" s="90"/>
      <c r="DZ304" s="90"/>
      <c r="EA304" s="90"/>
      <c r="EB304" s="90"/>
      <c r="EC304" s="90"/>
      <c r="ED304" s="90"/>
      <c r="EE304" s="90"/>
      <c r="EF304" s="90"/>
      <c r="EG304" s="90"/>
      <c r="EH304" s="90"/>
      <c r="EI304" s="90"/>
      <c r="EJ304" s="90"/>
      <c r="EK304" s="90"/>
      <c r="EL304" s="90"/>
      <c r="EM304" s="90"/>
    </row>
    <row r="305" spans="1:143" ht="13.2" hidden="1" x14ac:dyDescent="0.25">
      <c r="A305" s="90"/>
      <c r="B305" s="90"/>
      <c r="C305" s="90"/>
      <c r="D305" s="90"/>
      <c r="E305" s="90"/>
      <c r="F305" s="90">
        <f t="shared" si="20"/>
        <v>3</v>
      </c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>
        <f t="shared" si="17"/>
        <v>0</v>
      </c>
      <c r="X305" s="90" t="str">
        <f t="shared" si="18"/>
        <v>3</v>
      </c>
      <c r="Y305" s="90"/>
      <c r="Z305" s="90"/>
      <c r="AA305" s="115"/>
      <c r="AB305" s="91"/>
      <c r="AC305" s="91"/>
      <c r="AD305" s="91"/>
      <c r="AE305" s="205"/>
      <c r="AF305" s="205"/>
      <c r="AG305" s="205"/>
      <c r="AH305" s="205"/>
      <c r="AI305" s="205"/>
      <c r="AJ305" s="205"/>
      <c r="AK305" s="205"/>
      <c r="AL305" s="205"/>
      <c r="AM305" s="205"/>
      <c r="AN305" s="117"/>
      <c r="AO305" s="118"/>
      <c r="AP305" s="118"/>
      <c r="AQ305" s="118"/>
      <c r="AR305" s="118"/>
      <c r="AS305" s="118"/>
      <c r="AT305" s="119"/>
      <c r="AU305" s="104"/>
      <c r="AV305" s="104"/>
      <c r="AW305" s="104"/>
      <c r="AX305" s="104"/>
      <c r="AY305" s="104"/>
      <c r="AZ305" s="104"/>
      <c r="BA305" s="104"/>
      <c r="BB305" s="206"/>
      <c r="BC305" s="206"/>
      <c r="BD305" s="206"/>
      <c r="BE305" s="206"/>
      <c r="BF305" s="206"/>
      <c r="BG305" s="206"/>
      <c r="BH305" s="203"/>
      <c r="BI305" s="203"/>
      <c r="BJ305" s="203"/>
      <c r="BK305" s="203"/>
      <c r="BL305" s="203"/>
      <c r="BM305" s="203"/>
      <c r="BN305" s="207" t="str">
        <f t="shared" si="19"/>
        <v/>
      </c>
      <c r="BO305" s="207"/>
      <c r="BP305" s="207"/>
      <c r="BQ305" s="207"/>
      <c r="BR305" s="207"/>
      <c r="BS305" s="207"/>
      <c r="BT305" s="100"/>
      <c r="BU305" s="91"/>
      <c r="BV305" s="91"/>
      <c r="BW305" s="91"/>
      <c r="BX305" s="143"/>
      <c r="BY305" s="143"/>
      <c r="BZ305" s="143"/>
      <c r="CA305" s="143"/>
      <c r="CB305" s="143"/>
      <c r="CC305" s="143"/>
      <c r="CD305" s="143"/>
      <c r="CE305" s="143"/>
      <c r="CF305" s="143"/>
      <c r="CG305" s="143"/>
      <c r="CH305" s="143"/>
      <c r="CI305" s="143"/>
      <c r="CJ305" s="143"/>
      <c r="CK305" s="143"/>
      <c r="CL305" s="143"/>
      <c r="CM305" s="90"/>
      <c r="CN305" s="90"/>
      <c r="CO305" s="90"/>
      <c r="CP305" s="90"/>
      <c r="CQ305" s="90"/>
      <c r="CR305" s="90"/>
      <c r="CS305" s="90"/>
      <c r="CT305" s="90"/>
      <c r="CU305" s="90"/>
      <c r="CV305" s="90"/>
      <c r="CW305" s="90"/>
      <c r="CX305" s="90"/>
      <c r="CY305" s="90"/>
      <c r="CZ305" s="90"/>
      <c r="DA305" s="90"/>
      <c r="DB305" s="90"/>
      <c r="DC305" s="90"/>
      <c r="DD305" s="90"/>
      <c r="DE305" s="90"/>
      <c r="DF305" s="90"/>
      <c r="DG305" s="90"/>
      <c r="DH305" s="90"/>
      <c r="DI305" s="90"/>
      <c r="DJ305" s="90"/>
      <c r="DK305" s="90"/>
      <c r="DL305" s="90"/>
      <c r="DM305" s="90"/>
      <c r="DN305" s="90"/>
      <c r="DO305" s="90"/>
      <c r="DP305" s="90"/>
      <c r="DQ305" s="90"/>
      <c r="DR305" s="90"/>
      <c r="DS305" s="90"/>
      <c r="DT305" s="90"/>
      <c r="DU305" s="90"/>
      <c r="DV305" s="90"/>
      <c r="DW305" s="90"/>
      <c r="DX305" s="90"/>
      <c r="DY305" s="90"/>
      <c r="DZ305" s="90"/>
      <c r="EA305" s="90"/>
      <c r="EB305" s="90"/>
      <c r="EC305" s="90"/>
      <c r="ED305" s="90"/>
      <c r="EE305" s="90"/>
      <c r="EF305" s="90"/>
      <c r="EG305" s="90"/>
      <c r="EH305" s="90"/>
      <c r="EI305" s="90"/>
      <c r="EJ305" s="90"/>
      <c r="EK305" s="90"/>
      <c r="EL305" s="90"/>
      <c r="EM305" s="90"/>
    </row>
    <row r="306" spans="1:143" ht="13.2" hidden="1" x14ac:dyDescent="0.25">
      <c r="A306" s="90"/>
      <c r="B306" s="90"/>
      <c r="C306" s="90"/>
      <c r="D306" s="90"/>
      <c r="E306" s="90"/>
      <c r="F306" s="90">
        <f t="shared" si="20"/>
        <v>3</v>
      </c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>
        <f t="shared" si="17"/>
        <v>0</v>
      </c>
      <c r="X306" s="90" t="str">
        <f t="shared" si="18"/>
        <v>3</v>
      </c>
      <c r="Y306" s="90"/>
      <c r="Z306" s="90"/>
      <c r="AA306" s="115"/>
      <c r="AB306" s="91"/>
      <c r="AC306" s="91"/>
      <c r="AD306" s="91"/>
      <c r="AE306" s="205"/>
      <c r="AF306" s="205"/>
      <c r="AG306" s="205"/>
      <c r="AH306" s="205"/>
      <c r="AI306" s="205"/>
      <c r="AJ306" s="205"/>
      <c r="AK306" s="205"/>
      <c r="AL306" s="205"/>
      <c r="AM306" s="205"/>
      <c r="AN306" s="116"/>
      <c r="AO306" s="118"/>
      <c r="AP306" s="118"/>
      <c r="AQ306" s="118"/>
      <c r="AR306" s="118"/>
      <c r="AS306" s="118"/>
      <c r="AT306" s="116"/>
      <c r="AU306" s="104"/>
      <c r="AV306" s="104"/>
      <c r="AW306" s="104"/>
      <c r="AX306" s="104"/>
      <c r="AY306" s="104"/>
      <c r="AZ306" s="104"/>
      <c r="BA306" s="104"/>
      <c r="BB306" s="206"/>
      <c r="BC306" s="206"/>
      <c r="BD306" s="206"/>
      <c r="BE306" s="206"/>
      <c r="BF306" s="206"/>
      <c r="BG306" s="206"/>
      <c r="BH306" s="203"/>
      <c r="BI306" s="203"/>
      <c r="BJ306" s="203"/>
      <c r="BK306" s="203"/>
      <c r="BL306" s="203"/>
      <c r="BM306" s="203"/>
      <c r="BN306" s="207" t="str">
        <f t="shared" si="19"/>
        <v/>
      </c>
      <c r="BO306" s="207"/>
      <c r="BP306" s="207"/>
      <c r="BQ306" s="207"/>
      <c r="BR306" s="207"/>
      <c r="BS306" s="207"/>
      <c r="BT306" s="100"/>
      <c r="BU306" s="91"/>
      <c r="BV306" s="91"/>
      <c r="BW306" s="91"/>
      <c r="BX306" s="143"/>
      <c r="BY306" s="143"/>
      <c r="BZ306" s="143"/>
      <c r="CA306" s="143"/>
      <c r="CB306" s="143"/>
      <c r="CC306" s="143"/>
      <c r="CD306" s="143"/>
      <c r="CE306" s="143"/>
      <c r="CF306" s="143"/>
      <c r="CG306" s="143"/>
      <c r="CH306" s="143"/>
      <c r="CI306" s="143"/>
      <c r="CJ306" s="143"/>
      <c r="CK306" s="143"/>
      <c r="CL306" s="143"/>
      <c r="CM306" s="90"/>
      <c r="CN306" s="90"/>
      <c r="CO306" s="90"/>
      <c r="CP306" s="90"/>
      <c r="CQ306" s="90"/>
      <c r="CR306" s="90"/>
      <c r="CS306" s="90"/>
      <c r="CT306" s="90"/>
      <c r="CU306" s="90"/>
      <c r="CV306" s="90"/>
      <c r="CW306" s="90"/>
      <c r="CX306" s="90"/>
      <c r="CY306" s="90"/>
      <c r="CZ306" s="90"/>
      <c r="DA306" s="90"/>
      <c r="DB306" s="90"/>
      <c r="DC306" s="90"/>
      <c r="DD306" s="90"/>
      <c r="DE306" s="90"/>
      <c r="DF306" s="90"/>
      <c r="DG306" s="90"/>
      <c r="DH306" s="90"/>
      <c r="DI306" s="90"/>
      <c r="DJ306" s="90"/>
      <c r="DK306" s="90"/>
      <c r="DL306" s="90"/>
      <c r="DM306" s="90"/>
      <c r="DN306" s="90"/>
      <c r="DO306" s="90"/>
      <c r="DP306" s="90"/>
      <c r="DQ306" s="90"/>
      <c r="DR306" s="90"/>
      <c r="DS306" s="90"/>
      <c r="DT306" s="90"/>
      <c r="DU306" s="90"/>
      <c r="DV306" s="90"/>
      <c r="DW306" s="90"/>
      <c r="DX306" s="90"/>
      <c r="DY306" s="90"/>
      <c r="DZ306" s="90"/>
      <c r="EA306" s="90"/>
      <c r="EB306" s="90"/>
      <c r="EC306" s="90"/>
      <c r="ED306" s="90"/>
      <c r="EE306" s="90"/>
      <c r="EF306" s="90"/>
      <c r="EG306" s="90"/>
      <c r="EH306" s="90"/>
      <c r="EI306" s="90"/>
      <c r="EJ306" s="90"/>
      <c r="EK306" s="90"/>
      <c r="EL306" s="90"/>
      <c r="EM306" s="90"/>
    </row>
    <row r="307" spans="1:143" ht="13.2" hidden="1" x14ac:dyDescent="0.25">
      <c r="A307" s="90"/>
      <c r="B307" s="90"/>
      <c r="C307" s="90"/>
      <c r="D307" s="90"/>
      <c r="E307" s="90"/>
      <c r="F307" s="90">
        <f t="shared" si="20"/>
        <v>3</v>
      </c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>
        <f t="shared" si="17"/>
        <v>0</v>
      </c>
      <c r="X307" s="90" t="str">
        <f t="shared" si="18"/>
        <v>3</v>
      </c>
      <c r="Y307" s="90"/>
      <c r="Z307" s="90"/>
      <c r="AA307" s="115"/>
      <c r="AB307" s="91"/>
      <c r="AC307" s="91"/>
      <c r="AD307" s="91"/>
      <c r="AE307" s="205"/>
      <c r="AF307" s="205"/>
      <c r="AG307" s="205"/>
      <c r="AH307" s="205"/>
      <c r="AI307" s="205"/>
      <c r="AJ307" s="205"/>
      <c r="AK307" s="205"/>
      <c r="AL307" s="205"/>
      <c r="AM307" s="205"/>
      <c r="AN307" s="117"/>
      <c r="AO307" s="118"/>
      <c r="AP307" s="118"/>
      <c r="AQ307" s="118"/>
      <c r="AR307" s="118"/>
      <c r="AS307" s="118"/>
      <c r="AT307" s="119"/>
      <c r="AU307" s="104"/>
      <c r="AV307" s="104"/>
      <c r="AW307" s="104"/>
      <c r="AX307" s="104"/>
      <c r="AY307" s="104"/>
      <c r="AZ307" s="104"/>
      <c r="BA307" s="104"/>
      <c r="BB307" s="206"/>
      <c r="BC307" s="206"/>
      <c r="BD307" s="206"/>
      <c r="BE307" s="206"/>
      <c r="BF307" s="206"/>
      <c r="BG307" s="206"/>
      <c r="BH307" s="203"/>
      <c r="BI307" s="203"/>
      <c r="BJ307" s="203"/>
      <c r="BK307" s="203"/>
      <c r="BL307" s="203"/>
      <c r="BM307" s="203"/>
      <c r="BN307" s="207" t="str">
        <f t="shared" si="19"/>
        <v/>
      </c>
      <c r="BO307" s="207"/>
      <c r="BP307" s="207"/>
      <c r="BQ307" s="207"/>
      <c r="BR307" s="207"/>
      <c r="BS307" s="207"/>
      <c r="BT307" s="100"/>
      <c r="BU307" s="91"/>
      <c r="BV307" s="91"/>
      <c r="BW307" s="91"/>
      <c r="BX307" s="143"/>
      <c r="BY307" s="143"/>
      <c r="BZ307" s="143"/>
      <c r="CA307" s="143"/>
      <c r="CB307" s="143"/>
      <c r="CC307" s="143"/>
      <c r="CD307" s="143"/>
      <c r="CE307" s="143"/>
      <c r="CF307" s="143"/>
      <c r="CG307" s="143"/>
      <c r="CH307" s="143"/>
      <c r="CI307" s="143"/>
      <c r="CJ307" s="143"/>
      <c r="CK307" s="143"/>
      <c r="CL307" s="143"/>
      <c r="CM307" s="90"/>
      <c r="CN307" s="90"/>
      <c r="CO307" s="90"/>
      <c r="CP307" s="90"/>
      <c r="CQ307" s="90"/>
      <c r="CR307" s="90"/>
      <c r="CS307" s="90"/>
      <c r="CT307" s="90"/>
      <c r="CU307" s="90"/>
      <c r="CV307" s="90"/>
      <c r="CW307" s="90"/>
      <c r="CX307" s="90"/>
      <c r="CY307" s="90"/>
      <c r="CZ307" s="90"/>
      <c r="DA307" s="90"/>
      <c r="DB307" s="90"/>
      <c r="DC307" s="90"/>
      <c r="DD307" s="90"/>
      <c r="DE307" s="90"/>
      <c r="DF307" s="90"/>
      <c r="DG307" s="90"/>
      <c r="DH307" s="90"/>
      <c r="DI307" s="90"/>
      <c r="DJ307" s="90"/>
      <c r="DK307" s="90"/>
      <c r="DL307" s="90"/>
      <c r="DM307" s="90"/>
      <c r="DN307" s="90"/>
      <c r="DO307" s="90"/>
      <c r="DP307" s="90"/>
      <c r="DQ307" s="90"/>
      <c r="DR307" s="90"/>
      <c r="DS307" s="90"/>
      <c r="DT307" s="90"/>
      <c r="DU307" s="90"/>
      <c r="DV307" s="90"/>
      <c r="DW307" s="90"/>
      <c r="DX307" s="90"/>
      <c r="DY307" s="90"/>
      <c r="DZ307" s="90"/>
      <c r="EA307" s="90"/>
      <c r="EB307" s="90"/>
      <c r="EC307" s="90"/>
      <c r="ED307" s="90"/>
      <c r="EE307" s="90"/>
      <c r="EF307" s="90"/>
      <c r="EG307" s="90"/>
      <c r="EH307" s="90"/>
      <c r="EI307" s="90"/>
      <c r="EJ307" s="90"/>
      <c r="EK307" s="90"/>
      <c r="EL307" s="90"/>
      <c r="EM307" s="90"/>
    </row>
    <row r="308" spans="1:143" ht="13.2" hidden="1" x14ac:dyDescent="0.25">
      <c r="A308" s="90"/>
      <c r="B308" s="90"/>
      <c r="C308" s="90"/>
      <c r="D308" s="90"/>
      <c r="E308" s="90"/>
      <c r="F308" s="90">
        <f t="shared" si="20"/>
        <v>3</v>
      </c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>
        <f t="shared" si="17"/>
        <v>0</v>
      </c>
      <c r="X308" s="90" t="str">
        <f t="shared" si="18"/>
        <v>3</v>
      </c>
      <c r="Y308" s="90"/>
      <c r="Z308" s="90"/>
      <c r="AA308" s="115"/>
      <c r="AB308" s="91"/>
      <c r="AC308" s="91"/>
      <c r="AD308" s="91"/>
      <c r="AE308" s="205"/>
      <c r="AF308" s="205"/>
      <c r="AG308" s="205"/>
      <c r="AH308" s="205"/>
      <c r="AI308" s="205"/>
      <c r="AJ308" s="205"/>
      <c r="AK308" s="205"/>
      <c r="AL308" s="205"/>
      <c r="AM308" s="205"/>
      <c r="AN308" s="116"/>
      <c r="AO308" s="118"/>
      <c r="AP308" s="118"/>
      <c r="AQ308" s="118"/>
      <c r="AR308" s="118"/>
      <c r="AS308" s="118"/>
      <c r="AT308" s="116"/>
      <c r="AU308" s="104"/>
      <c r="AV308" s="104"/>
      <c r="AW308" s="104"/>
      <c r="AX308" s="104"/>
      <c r="AY308" s="104"/>
      <c r="AZ308" s="104"/>
      <c r="BA308" s="104"/>
      <c r="BB308" s="206"/>
      <c r="BC308" s="206"/>
      <c r="BD308" s="206"/>
      <c r="BE308" s="206"/>
      <c r="BF308" s="206"/>
      <c r="BG308" s="206"/>
      <c r="BH308" s="203"/>
      <c r="BI308" s="203"/>
      <c r="BJ308" s="203"/>
      <c r="BK308" s="203"/>
      <c r="BL308" s="203"/>
      <c r="BM308" s="203"/>
      <c r="BN308" s="207" t="str">
        <f t="shared" si="19"/>
        <v/>
      </c>
      <c r="BO308" s="207"/>
      <c r="BP308" s="207"/>
      <c r="BQ308" s="207"/>
      <c r="BR308" s="207"/>
      <c r="BS308" s="207"/>
      <c r="BT308" s="100"/>
      <c r="BU308" s="91"/>
      <c r="BV308" s="91"/>
      <c r="BW308" s="91"/>
      <c r="BX308" s="143"/>
      <c r="BY308" s="143"/>
      <c r="BZ308" s="143"/>
      <c r="CA308" s="143"/>
      <c r="CB308" s="143"/>
      <c r="CC308" s="143"/>
      <c r="CD308" s="143"/>
      <c r="CE308" s="143"/>
      <c r="CF308" s="143"/>
      <c r="CG308" s="143"/>
      <c r="CH308" s="143"/>
      <c r="CI308" s="143"/>
      <c r="CJ308" s="143"/>
      <c r="CK308" s="143"/>
      <c r="CL308" s="143"/>
      <c r="CM308" s="90"/>
      <c r="CN308" s="90"/>
      <c r="CO308" s="90"/>
      <c r="CP308" s="90"/>
      <c r="CQ308" s="90"/>
      <c r="CR308" s="90"/>
      <c r="CS308" s="90"/>
      <c r="CT308" s="90"/>
      <c r="CU308" s="90"/>
      <c r="CV308" s="90"/>
      <c r="CW308" s="90"/>
      <c r="CX308" s="90"/>
      <c r="CY308" s="90"/>
      <c r="CZ308" s="90"/>
      <c r="DA308" s="90"/>
      <c r="DB308" s="90"/>
      <c r="DC308" s="90"/>
      <c r="DD308" s="90"/>
      <c r="DE308" s="90"/>
      <c r="DF308" s="90"/>
      <c r="DG308" s="90"/>
      <c r="DH308" s="90"/>
      <c r="DI308" s="90"/>
      <c r="DJ308" s="90"/>
      <c r="DK308" s="90"/>
      <c r="DL308" s="90"/>
      <c r="DM308" s="90"/>
      <c r="DN308" s="90"/>
      <c r="DO308" s="90"/>
      <c r="DP308" s="90"/>
      <c r="DQ308" s="90"/>
      <c r="DR308" s="90"/>
      <c r="DS308" s="90"/>
      <c r="DT308" s="90"/>
      <c r="DU308" s="90"/>
      <c r="DV308" s="90"/>
      <c r="DW308" s="90"/>
      <c r="DX308" s="90"/>
      <c r="DY308" s="90"/>
      <c r="DZ308" s="90"/>
      <c r="EA308" s="90"/>
      <c r="EB308" s="90"/>
      <c r="EC308" s="90"/>
      <c r="ED308" s="90"/>
      <c r="EE308" s="90"/>
      <c r="EF308" s="90"/>
      <c r="EG308" s="90"/>
      <c r="EH308" s="90"/>
      <c r="EI308" s="90"/>
      <c r="EJ308" s="90"/>
      <c r="EK308" s="90"/>
      <c r="EL308" s="90"/>
      <c r="EM308" s="90"/>
    </row>
    <row r="309" spans="1:143" ht="13.2" hidden="1" x14ac:dyDescent="0.25">
      <c r="A309" s="90"/>
      <c r="B309" s="90"/>
      <c r="C309" s="90"/>
      <c r="D309" s="90"/>
      <c r="E309" s="90"/>
      <c r="F309" s="90">
        <f t="shared" si="20"/>
        <v>3</v>
      </c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>
        <f t="shared" si="17"/>
        <v>0</v>
      </c>
      <c r="X309" s="90" t="str">
        <f t="shared" si="18"/>
        <v>3</v>
      </c>
      <c r="Y309" s="90"/>
      <c r="Z309" s="90"/>
      <c r="AA309" s="115"/>
      <c r="AB309" s="91"/>
      <c r="AC309" s="91"/>
      <c r="AD309" s="91"/>
      <c r="AE309" s="205"/>
      <c r="AF309" s="205"/>
      <c r="AG309" s="205"/>
      <c r="AH309" s="205"/>
      <c r="AI309" s="205"/>
      <c r="AJ309" s="205"/>
      <c r="AK309" s="205"/>
      <c r="AL309" s="205"/>
      <c r="AM309" s="205"/>
      <c r="AN309" s="117"/>
      <c r="AO309" s="118"/>
      <c r="AP309" s="118"/>
      <c r="AQ309" s="118"/>
      <c r="AR309" s="118"/>
      <c r="AS309" s="118"/>
      <c r="AT309" s="119"/>
      <c r="AU309" s="104"/>
      <c r="AV309" s="104"/>
      <c r="AW309" s="104"/>
      <c r="AX309" s="104"/>
      <c r="AY309" s="104"/>
      <c r="AZ309" s="104"/>
      <c r="BA309" s="104"/>
      <c r="BB309" s="206"/>
      <c r="BC309" s="206"/>
      <c r="BD309" s="206"/>
      <c r="BE309" s="206"/>
      <c r="BF309" s="206"/>
      <c r="BG309" s="206"/>
      <c r="BH309" s="203"/>
      <c r="BI309" s="203"/>
      <c r="BJ309" s="203"/>
      <c r="BK309" s="203"/>
      <c r="BL309" s="203"/>
      <c r="BM309" s="203"/>
      <c r="BN309" s="207" t="str">
        <f t="shared" si="19"/>
        <v/>
      </c>
      <c r="BO309" s="207"/>
      <c r="BP309" s="207"/>
      <c r="BQ309" s="207"/>
      <c r="BR309" s="207"/>
      <c r="BS309" s="207"/>
      <c r="BT309" s="100"/>
      <c r="BU309" s="91"/>
      <c r="BV309" s="91"/>
      <c r="BW309" s="91"/>
      <c r="BX309" s="143"/>
      <c r="BY309" s="143"/>
      <c r="BZ309" s="143"/>
      <c r="CA309" s="143"/>
      <c r="CB309" s="143"/>
      <c r="CC309" s="143"/>
      <c r="CD309" s="143"/>
      <c r="CE309" s="143"/>
      <c r="CF309" s="143"/>
      <c r="CG309" s="143"/>
      <c r="CH309" s="143"/>
      <c r="CI309" s="143"/>
      <c r="CJ309" s="143"/>
      <c r="CK309" s="143"/>
      <c r="CL309" s="143"/>
      <c r="CM309" s="90"/>
      <c r="CN309" s="90"/>
      <c r="CO309" s="90"/>
      <c r="CP309" s="90"/>
      <c r="CQ309" s="90"/>
      <c r="CR309" s="90"/>
      <c r="CS309" s="90"/>
      <c r="CT309" s="90"/>
      <c r="CU309" s="90"/>
      <c r="CV309" s="90"/>
      <c r="CW309" s="90"/>
      <c r="CX309" s="90"/>
      <c r="CY309" s="90"/>
      <c r="CZ309" s="90"/>
      <c r="DA309" s="90"/>
      <c r="DB309" s="90"/>
      <c r="DC309" s="90"/>
      <c r="DD309" s="90"/>
      <c r="DE309" s="90"/>
      <c r="DF309" s="90"/>
      <c r="DG309" s="90"/>
      <c r="DH309" s="90"/>
      <c r="DI309" s="90"/>
      <c r="DJ309" s="90"/>
      <c r="DK309" s="90"/>
      <c r="DL309" s="90"/>
      <c r="DM309" s="90"/>
      <c r="DN309" s="90"/>
      <c r="DO309" s="90"/>
      <c r="DP309" s="90"/>
      <c r="DQ309" s="90"/>
      <c r="DR309" s="90"/>
      <c r="DS309" s="90"/>
      <c r="DT309" s="90"/>
      <c r="DU309" s="90"/>
      <c r="DV309" s="90"/>
      <c r="DW309" s="90"/>
      <c r="DX309" s="90"/>
      <c r="DY309" s="90"/>
      <c r="DZ309" s="90"/>
      <c r="EA309" s="90"/>
      <c r="EB309" s="90"/>
      <c r="EC309" s="90"/>
      <c r="ED309" s="90"/>
      <c r="EE309" s="90"/>
      <c r="EF309" s="90"/>
      <c r="EG309" s="90"/>
      <c r="EH309" s="90"/>
      <c r="EI309" s="90"/>
      <c r="EJ309" s="90"/>
      <c r="EK309" s="90"/>
      <c r="EL309" s="90"/>
      <c r="EM309" s="90"/>
    </row>
    <row r="310" spans="1:143" ht="13.2" hidden="1" x14ac:dyDescent="0.25">
      <c r="A310" s="90"/>
      <c r="B310" s="90"/>
      <c r="C310" s="90"/>
      <c r="D310" s="90"/>
      <c r="E310" s="90"/>
      <c r="F310" s="90">
        <f t="shared" si="20"/>
        <v>3</v>
      </c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>
        <f t="shared" si="17"/>
        <v>0</v>
      </c>
      <c r="X310" s="90" t="str">
        <f t="shared" si="18"/>
        <v>3</v>
      </c>
      <c r="Y310" s="90"/>
      <c r="Z310" s="90"/>
      <c r="AA310" s="115"/>
      <c r="AB310" s="91"/>
      <c r="AC310" s="91"/>
      <c r="AD310" s="91"/>
      <c r="AE310" s="205"/>
      <c r="AF310" s="205"/>
      <c r="AG310" s="205"/>
      <c r="AH310" s="205"/>
      <c r="AI310" s="205"/>
      <c r="AJ310" s="205"/>
      <c r="AK310" s="205"/>
      <c r="AL310" s="205"/>
      <c r="AM310" s="205"/>
      <c r="AN310" s="116"/>
      <c r="AO310" s="118"/>
      <c r="AP310" s="118"/>
      <c r="AQ310" s="118"/>
      <c r="AR310" s="118"/>
      <c r="AS310" s="118"/>
      <c r="AT310" s="116"/>
      <c r="AU310" s="104"/>
      <c r="AV310" s="104"/>
      <c r="AW310" s="104"/>
      <c r="AX310" s="104"/>
      <c r="AY310" s="104"/>
      <c r="AZ310" s="104"/>
      <c r="BA310" s="104"/>
      <c r="BB310" s="206"/>
      <c r="BC310" s="206"/>
      <c r="BD310" s="206"/>
      <c r="BE310" s="206"/>
      <c r="BF310" s="206"/>
      <c r="BG310" s="206"/>
      <c r="BH310" s="203"/>
      <c r="BI310" s="203"/>
      <c r="BJ310" s="203"/>
      <c r="BK310" s="203"/>
      <c r="BL310" s="203"/>
      <c r="BM310" s="203"/>
      <c r="BN310" s="207" t="str">
        <f t="shared" si="19"/>
        <v/>
      </c>
      <c r="BO310" s="207"/>
      <c r="BP310" s="207"/>
      <c r="BQ310" s="207"/>
      <c r="BR310" s="207"/>
      <c r="BS310" s="207"/>
      <c r="BT310" s="100"/>
      <c r="BU310" s="91"/>
      <c r="BV310" s="91"/>
      <c r="BW310" s="91"/>
      <c r="BX310" s="143"/>
      <c r="BY310" s="143"/>
      <c r="BZ310" s="143"/>
      <c r="CA310" s="143"/>
      <c r="CB310" s="143"/>
      <c r="CC310" s="143"/>
      <c r="CD310" s="143"/>
      <c r="CE310" s="143"/>
      <c r="CF310" s="143"/>
      <c r="CG310" s="143"/>
      <c r="CH310" s="143"/>
      <c r="CI310" s="143"/>
      <c r="CJ310" s="143"/>
      <c r="CK310" s="143"/>
      <c r="CL310" s="143"/>
      <c r="CM310" s="90"/>
      <c r="CN310" s="90"/>
      <c r="CO310" s="90"/>
      <c r="CP310" s="90"/>
      <c r="CQ310" s="90"/>
      <c r="CR310" s="90"/>
      <c r="CS310" s="90"/>
      <c r="CT310" s="90"/>
      <c r="CU310" s="90"/>
      <c r="CV310" s="90"/>
      <c r="CW310" s="90"/>
      <c r="CX310" s="90"/>
      <c r="CY310" s="90"/>
      <c r="CZ310" s="90"/>
      <c r="DA310" s="90"/>
      <c r="DB310" s="90"/>
      <c r="DC310" s="90"/>
      <c r="DD310" s="90"/>
      <c r="DE310" s="90"/>
      <c r="DF310" s="90"/>
      <c r="DG310" s="90"/>
      <c r="DH310" s="90"/>
      <c r="DI310" s="90"/>
      <c r="DJ310" s="90"/>
      <c r="DK310" s="90"/>
      <c r="DL310" s="90"/>
      <c r="DM310" s="90"/>
      <c r="DN310" s="90"/>
      <c r="DO310" s="90"/>
      <c r="DP310" s="90"/>
      <c r="DQ310" s="90"/>
      <c r="DR310" s="90"/>
      <c r="DS310" s="90"/>
      <c r="DT310" s="90"/>
      <c r="DU310" s="90"/>
      <c r="DV310" s="90"/>
      <c r="DW310" s="90"/>
      <c r="DX310" s="90"/>
      <c r="DY310" s="90"/>
      <c r="DZ310" s="90"/>
      <c r="EA310" s="90"/>
      <c r="EB310" s="90"/>
      <c r="EC310" s="90"/>
      <c r="ED310" s="90"/>
      <c r="EE310" s="90"/>
      <c r="EF310" s="90"/>
      <c r="EG310" s="90"/>
      <c r="EH310" s="90"/>
      <c r="EI310" s="90"/>
      <c r="EJ310" s="90"/>
      <c r="EK310" s="90"/>
      <c r="EL310" s="90"/>
      <c r="EM310" s="90"/>
    </row>
    <row r="311" spans="1:143" ht="13.2" hidden="1" x14ac:dyDescent="0.25">
      <c r="A311" s="90"/>
      <c r="B311" s="90"/>
      <c r="C311" s="90"/>
      <c r="D311" s="90"/>
      <c r="E311" s="90"/>
      <c r="F311" s="90">
        <f t="shared" si="20"/>
        <v>3</v>
      </c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>
        <f t="shared" si="17"/>
        <v>0</v>
      </c>
      <c r="X311" s="90" t="str">
        <f t="shared" si="18"/>
        <v>3</v>
      </c>
      <c r="Y311" s="90"/>
      <c r="Z311" s="90"/>
      <c r="AA311" s="115"/>
      <c r="AB311" s="91"/>
      <c r="AC311" s="91"/>
      <c r="AD311" s="91"/>
      <c r="AE311" s="205"/>
      <c r="AF311" s="205"/>
      <c r="AG311" s="205"/>
      <c r="AH311" s="205"/>
      <c r="AI311" s="205"/>
      <c r="AJ311" s="205"/>
      <c r="AK311" s="205"/>
      <c r="AL311" s="205"/>
      <c r="AM311" s="205"/>
      <c r="AN311" s="117"/>
      <c r="AO311" s="118"/>
      <c r="AP311" s="118"/>
      <c r="AQ311" s="118"/>
      <c r="AR311" s="118"/>
      <c r="AS311" s="118"/>
      <c r="AT311" s="119"/>
      <c r="AU311" s="104"/>
      <c r="AV311" s="104"/>
      <c r="AW311" s="104"/>
      <c r="AX311" s="104"/>
      <c r="AY311" s="104"/>
      <c r="AZ311" s="104"/>
      <c r="BA311" s="104"/>
      <c r="BB311" s="206"/>
      <c r="BC311" s="206"/>
      <c r="BD311" s="206"/>
      <c r="BE311" s="206"/>
      <c r="BF311" s="206"/>
      <c r="BG311" s="206"/>
      <c r="BH311" s="203"/>
      <c r="BI311" s="203"/>
      <c r="BJ311" s="203"/>
      <c r="BK311" s="203"/>
      <c r="BL311" s="203"/>
      <c r="BM311" s="203"/>
      <c r="BN311" s="207" t="str">
        <f t="shared" si="19"/>
        <v/>
      </c>
      <c r="BO311" s="207"/>
      <c r="BP311" s="207"/>
      <c r="BQ311" s="207"/>
      <c r="BR311" s="207"/>
      <c r="BS311" s="207"/>
      <c r="BT311" s="100"/>
      <c r="BU311" s="91"/>
      <c r="BV311" s="91"/>
      <c r="BW311" s="91"/>
      <c r="BX311" s="143"/>
      <c r="BY311" s="143"/>
      <c r="BZ311" s="143"/>
      <c r="CA311" s="143"/>
      <c r="CB311" s="143"/>
      <c r="CC311" s="143"/>
      <c r="CD311" s="143"/>
      <c r="CE311" s="143"/>
      <c r="CF311" s="143"/>
      <c r="CG311" s="143"/>
      <c r="CH311" s="143"/>
      <c r="CI311" s="143"/>
      <c r="CJ311" s="143"/>
      <c r="CK311" s="143"/>
      <c r="CL311" s="143"/>
      <c r="CM311" s="90"/>
      <c r="CN311" s="90"/>
      <c r="CO311" s="90"/>
      <c r="CP311" s="90"/>
      <c r="CQ311" s="90"/>
      <c r="CR311" s="90"/>
      <c r="CS311" s="90"/>
      <c r="CT311" s="90"/>
      <c r="CU311" s="90"/>
      <c r="CV311" s="90"/>
      <c r="CW311" s="90"/>
      <c r="CX311" s="90"/>
      <c r="CY311" s="90"/>
      <c r="CZ311" s="90"/>
      <c r="DA311" s="90"/>
      <c r="DB311" s="90"/>
      <c r="DC311" s="90"/>
      <c r="DD311" s="90"/>
      <c r="DE311" s="90"/>
      <c r="DF311" s="90"/>
      <c r="DG311" s="90"/>
      <c r="DH311" s="90"/>
      <c r="DI311" s="90"/>
      <c r="DJ311" s="90"/>
      <c r="DK311" s="90"/>
      <c r="DL311" s="90"/>
      <c r="DM311" s="90"/>
      <c r="DN311" s="90"/>
      <c r="DO311" s="90"/>
      <c r="DP311" s="90"/>
      <c r="DQ311" s="90"/>
      <c r="DR311" s="90"/>
      <c r="DS311" s="90"/>
      <c r="DT311" s="90"/>
      <c r="DU311" s="90"/>
      <c r="DV311" s="90"/>
      <c r="DW311" s="90"/>
      <c r="DX311" s="90"/>
      <c r="DY311" s="90"/>
      <c r="DZ311" s="90"/>
      <c r="EA311" s="90"/>
      <c r="EB311" s="90"/>
      <c r="EC311" s="90"/>
      <c r="ED311" s="90"/>
      <c r="EE311" s="90"/>
      <c r="EF311" s="90"/>
      <c r="EG311" s="90"/>
      <c r="EH311" s="90"/>
      <c r="EI311" s="90"/>
      <c r="EJ311" s="90"/>
      <c r="EK311" s="90"/>
      <c r="EL311" s="90"/>
      <c r="EM311" s="90"/>
    </row>
    <row r="312" spans="1:143" ht="13.2" hidden="1" x14ac:dyDescent="0.25">
      <c r="A312" s="90"/>
      <c r="B312" s="90"/>
      <c r="C312" s="90"/>
      <c r="D312" s="90"/>
      <c r="E312" s="90"/>
      <c r="F312" s="90">
        <f t="shared" si="20"/>
        <v>3</v>
      </c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>
        <f t="shared" si="17"/>
        <v>0</v>
      </c>
      <c r="X312" s="90" t="str">
        <f t="shared" si="18"/>
        <v>3</v>
      </c>
      <c r="Y312" s="90"/>
      <c r="Z312" s="90"/>
      <c r="AA312" s="115"/>
      <c r="AB312" s="91"/>
      <c r="AC312" s="91"/>
      <c r="AD312" s="91"/>
      <c r="AE312" s="205"/>
      <c r="AF312" s="205"/>
      <c r="AG312" s="205"/>
      <c r="AH312" s="205"/>
      <c r="AI312" s="205"/>
      <c r="AJ312" s="205"/>
      <c r="AK312" s="205"/>
      <c r="AL312" s="205"/>
      <c r="AM312" s="205"/>
      <c r="AN312" s="116"/>
      <c r="AO312" s="118"/>
      <c r="AP312" s="118"/>
      <c r="AQ312" s="118"/>
      <c r="AR312" s="118"/>
      <c r="AS312" s="118"/>
      <c r="AT312" s="116"/>
      <c r="AU312" s="104"/>
      <c r="AV312" s="104"/>
      <c r="AW312" s="104"/>
      <c r="AX312" s="104"/>
      <c r="AY312" s="104"/>
      <c r="AZ312" s="104"/>
      <c r="BA312" s="104"/>
      <c r="BB312" s="206"/>
      <c r="BC312" s="206"/>
      <c r="BD312" s="206"/>
      <c r="BE312" s="206"/>
      <c r="BF312" s="206"/>
      <c r="BG312" s="206"/>
      <c r="BH312" s="203"/>
      <c r="BI312" s="203"/>
      <c r="BJ312" s="203"/>
      <c r="BK312" s="203"/>
      <c r="BL312" s="203"/>
      <c r="BM312" s="203"/>
      <c r="BN312" s="207" t="str">
        <f t="shared" si="19"/>
        <v/>
      </c>
      <c r="BO312" s="207"/>
      <c r="BP312" s="207"/>
      <c r="BQ312" s="207"/>
      <c r="BR312" s="207"/>
      <c r="BS312" s="207"/>
      <c r="BT312" s="100"/>
      <c r="BU312" s="91"/>
      <c r="BV312" s="91"/>
      <c r="BW312" s="91"/>
      <c r="BX312" s="143"/>
      <c r="BY312" s="143"/>
      <c r="BZ312" s="143"/>
      <c r="CA312" s="143"/>
      <c r="CB312" s="143"/>
      <c r="CC312" s="143"/>
      <c r="CD312" s="143"/>
      <c r="CE312" s="143"/>
      <c r="CF312" s="143"/>
      <c r="CG312" s="143"/>
      <c r="CH312" s="143"/>
      <c r="CI312" s="143"/>
      <c r="CJ312" s="143"/>
      <c r="CK312" s="143"/>
      <c r="CL312" s="143"/>
      <c r="CM312" s="90"/>
      <c r="CN312" s="90"/>
      <c r="CO312" s="90"/>
      <c r="CP312" s="90"/>
      <c r="CQ312" s="90"/>
      <c r="CR312" s="90"/>
      <c r="CS312" s="90"/>
      <c r="CT312" s="90"/>
      <c r="CU312" s="90"/>
      <c r="CV312" s="90"/>
      <c r="CW312" s="90"/>
      <c r="CX312" s="90"/>
      <c r="CY312" s="90"/>
      <c r="CZ312" s="90"/>
      <c r="DA312" s="90"/>
      <c r="DB312" s="90"/>
      <c r="DC312" s="90"/>
      <c r="DD312" s="90"/>
      <c r="DE312" s="90"/>
      <c r="DF312" s="90"/>
      <c r="DG312" s="90"/>
      <c r="DH312" s="90"/>
      <c r="DI312" s="90"/>
      <c r="DJ312" s="90"/>
      <c r="DK312" s="90"/>
      <c r="DL312" s="90"/>
      <c r="DM312" s="90"/>
      <c r="DN312" s="90"/>
      <c r="DO312" s="90"/>
      <c r="DP312" s="90"/>
      <c r="DQ312" s="90"/>
      <c r="DR312" s="90"/>
      <c r="DS312" s="90"/>
      <c r="DT312" s="90"/>
      <c r="DU312" s="90"/>
      <c r="DV312" s="90"/>
      <c r="DW312" s="90"/>
      <c r="DX312" s="90"/>
      <c r="DY312" s="90"/>
      <c r="DZ312" s="90"/>
      <c r="EA312" s="90"/>
      <c r="EB312" s="90"/>
      <c r="EC312" s="90"/>
      <c r="ED312" s="90"/>
      <c r="EE312" s="90"/>
      <c r="EF312" s="90"/>
      <c r="EG312" s="90"/>
      <c r="EH312" s="90"/>
      <c r="EI312" s="90"/>
      <c r="EJ312" s="90"/>
      <c r="EK312" s="90"/>
      <c r="EL312" s="90"/>
      <c r="EM312" s="90"/>
    </row>
    <row r="313" spans="1:143" ht="13.2" hidden="1" x14ac:dyDescent="0.25">
      <c r="A313" s="90"/>
      <c r="B313" s="90"/>
      <c r="C313" s="90"/>
      <c r="D313" s="90"/>
      <c r="E313" s="90"/>
      <c r="F313" s="90">
        <f t="shared" si="20"/>
        <v>3</v>
      </c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>
        <f t="shared" si="17"/>
        <v>0</v>
      </c>
      <c r="X313" s="90" t="str">
        <f t="shared" si="18"/>
        <v>3</v>
      </c>
      <c r="Y313" s="90"/>
      <c r="Z313" s="90"/>
      <c r="AA313" s="115"/>
      <c r="AB313" s="91"/>
      <c r="AC313" s="91"/>
      <c r="AD313" s="91"/>
      <c r="AE313" s="205"/>
      <c r="AF313" s="205"/>
      <c r="AG313" s="205"/>
      <c r="AH313" s="205"/>
      <c r="AI313" s="205"/>
      <c r="AJ313" s="205"/>
      <c r="AK313" s="205"/>
      <c r="AL313" s="205"/>
      <c r="AM313" s="205"/>
      <c r="AN313" s="117"/>
      <c r="AO313" s="118"/>
      <c r="AP313" s="118"/>
      <c r="AQ313" s="118"/>
      <c r="AR313" s="118"/>
      <c r="AS313" s="118"/>
      <c r="AT313" s="119"/>
      <c r="AU313" s="104"/>
      <c r="AV313" s="104"/>
      <c r="AW313" s="104"/>
      <c r="AX313" s="104"/>
      <c r="AY313" s="104"/>
      <c r="AZ313" s="104"/>
      <c r="BA313" s="104"/>
      <c r="BB313" s="206"/>
      <c r="BC313" s="206"/>
      <c r="BD313" s="206"/>
      <c r="BE313" s="206"/>
      <c r="BF313" s="206"/>
      <c r="BG313" s="206"/>
      <c r="BH313" s="203"/>
      <c r="BI313" s="203"/>
      <c r="BJ313" s="203"/>
      <c r="BK313" s="203"/>
      <c r="BL313" s="203"/>
      <c r="BM313" s="203"/>
      <c r="BN313" s="207" t="str">
        <f t="shared" si="19"/>
        <v/>
      </c>
      <c r="BO313" s="207"/>
      <c r="BP313" s="207"/>
      <c r="BQ313" s="207"/>
      <c r="BR313" s="207"/>
      <c r="BS313" s="207"/>
      <c r="BT313" s="100"/>
      <c r="BU313" s="91"/>
      <c r="BV313" s="91"/>
      <c r="BW313" s="91"/>
      <c r="BX313" s="143"/>
      <c r="BY313" s="143"/>
      <c r="BZ313" s="143"/>
      <c r="CA313" s="143"/>
      <c r="CB313" s="143"/>
      <c r="CC313" s="143"/>
      <c r="CD313" s="143"/>
      <c r="CE313" s="143"/>
      <c r="CF313" s="143"/>
      <c r="CG313" s="143"/>
      <c r="CH313" s="143"/>
      <c r="CI313" s="143"/>
      <c r="CJ313" s="143"/>
      <c r="CK313" s="143"/>
      <c r="CL313" s="143"/>
      <c r="CM313" s="90"/>
      <c r="CN313" s="90"/>
      <c r="CO313" s="90"/>
      <c r="CP313" s="90"/>
      <c r="CQ313" s="90"/>
      <c r="CR313" s="90"/>
      <c r="CS313" s="90"/>
      <c r="CT313" s="90"/>
      <c r="CU313" s="90"/>
      <c r="CV313" s="90"/>
      <c r="CW313" s="90"/>
      <c r="CX313" s="90"/>
      <c r="CY313" s="90"/>
      <c r="CZ313" s="90"/>
      <c r="DA313" s="90"/>
      <c r="DB313" s="90"/>
      <c r="DC313" s="90"/>
      <c r="DD313" s="90"/>
      <c r="DE313" s="90"/>
      <c r="DF313" s="90"/>
      <c r="DG313" s="90"/>
      <c r="DH313" s="90"/>
      <c r="DI313" s="90"/>
      <c r="DJ313" s="90"/>
      <c r="DK313" s="90"/>
      <c r="DL313" s="90"/>
      <c r="DM313" s="90"/>
      <c r="DN313" s="90"/>
      <c r="DO313" s="90"/>
      <c r="DP313" s="90"/>
      <c r="DQ313" s="90"/>
      <c r="DR313" s="90"/>
      <c r="DS313" s="90"/>
      <c r="DT313" s="90"/>
      <c r="DU313" s="90"/>
      <c r="DV313" s="90"/>
      <c r="DW313" s="90"/>
      <c r="DX313" s="90"/>
      <c r="DY313" s="90"/>
      <c r="DZ313" s="90"/>
      <c r="EA313" s="90"/>
      <c r="EB313" s="90"/>
      <c r="EC313" s="90"/>
      <c r="ED313" s="90"/>
      <c r="EE313" s="90"/>
      <c r="EF313" s="90"/>
      <c r="EG313" s="90"/>
      <c r="EH313" s="90"/>
      <c r="EI313" s="90"/>
      <c r="EJ313" s="90"/>
      <c r="EK313" s="90"/>
      <c r="EL313" s="90"/>
      <c r="EM313" s="90"/>
    </row>
    <row r="314" spans="1:143" ht="13.2" hidden="1" x14ac:dyDescent="0.25">
      <c r="A314" s="90"/>
      <c r="B314" s="90"/>
      <c r="C314" s="90"/>
      <c r="D314" s="90"/>
      <c r="E314" s="90"/>
      <c r="F314" s="90">
        <f t="shared" si="20"/>
        <v>3</v>
      </c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>
        <f t="shared" si="17"/>
        <v>0</v>
      </c>
      <c r="X314" s="90" t="str">
        <f t="shared" si="18"/>
        <v>3</v>
      </c>
      <c r="Y314" s="90"/>
      <c r="Z314" s="90"/>
      <c r="AA314" s="115"/>
      <c r="AB314" s="91"/>
      <c r="AC314" s="91"/>
      <c r="AD314" s="91"/>
      <c r="AE314" s="205"/>
      <c r="AF314" s="205"/>
      <c r="AG314" s="205"/>
      <c r="AH314" s="205"/>
      <c r="AI314" s="205"/>
      <c r="AJ314" s="205"/>
      <c r="AK314" s="205"/>
      <c r="AL314" s="205"/>
      <c r="AM314" s="205"/>
      <c r="AN314" s="116"/>
      <c r="AO314" s="118"/>
      <c r="AP314" s="118"/>
      <c r="AQ314" s="118"/>
      <c r="AR314" s="118"/>
      <c r="AS314" s="118"/>
      <c r="AT314" s="116"/>
      <c r="AU314" s="104"/>
      <c r="AV314" s="104"/>
      <c r="AW314" s="104"/>
      <c r="AX314" s="104"/>
      <c r="AY314" s="104"/>
      <c r="AZ314" s="104"/>
      <c r="BA314" s="104"/>
      <c r="BB314" s="206"/>
      <c r="BC314" s="206"/>
      <c r="BD314" s="206"/>
      <c r="BE314" s="206"/>
      <c r="BF314" s="206"/>
      <c r="BG314" s="206"/>
      <c r="BH314" s="203"/>
      <c r="BI314" s="203"/>
      <c r="BJ314" s="203"/>
      <c r="BK314" s="203"/>
      <c r="BL314" s="203"/>
      <c r="BM314" s="203"/>
      <c r="BN314" s="207" t="str">
        <f t="shared" si="19"/>
        <v/>
      </c>
      <c r="BO314" s="207"/>
      <c r="BP314" s="207"/>
      <c r="BQ314" s="207"/>
      <c r="BR314" s="207"/>
      <c r="BS314" s="207"/>
      <c r="BT314" s="100"/>
      <c r="BU314" s="91"/>
      <c r="BV314" s="91"/>
      <c r="BW314" s="91"/>
      <c r="BX314" s="143"/>
      <c r="BY314" s="143"/>
      <c r="BZ314" s="143"/>
      <c r="CA314" s="143"/>
      <c r="CB314" s="143"/>
      <c r="CC314" s="143"/>
      <c r="CD314" s="143"/>
      <c r="CE314" s="143"/>
      <c r="CF314" s="143"/>
      <c r="CG314" s="143"/>
      <c r="CH314" s="143"/>
      <c r="CI314" s="143"/>
      <c r="CJ314" s="143"/>
      <c r="CK314" s="143"/>
      <c r="CL314" s="143"/>
      <c r="CM314" s="90"/>
      <c r="CN314" s="90"/>
      <c r="CO314" s="90"/>
      <c r="CP314" s="90"/>
      <c r="CQ314" s="90"/>
      <c r="CR314" s="90"/>
      <c r="CS314" s="90"/>
      <c r="CT314" s="90"/>
      <c r="CU314" s="90"/>
      <c r="CV314" s="90"/>
      <c r="CW314" s="90"/>
      <c r="CX314" s="90"/>
      <c r="CY314" s="90"/>
      <c r="CZ314" s="90"/>
      <c r="DA314" s="90"/>
      <c r="DB314" s="90"/>
      <c r="DC314" s="90"/>
      <c r="DD314" s="90"/>
      <c r="DE314" s="90"/>
      <c r="DF314" s="90"/>
      <c r="DG314" s="90"/>
      <c r="DH314" s="90"/>
      <c r="DI314" s="90"/>
      <c r="DJ314" s="90"/>
      <c r="DK314" s="90"/>
      <c r="DL314" s="90"/>
      <c r="DM314" s="90"/>
      <c r="DN314" s="90"/>
      <c r="DO314" s="90"/>
      <c r="DP314" s="90"/>
      <c r="DQ314" s="90"/>
      <c r="DR314" s="90"/>
      <c r="DS314" s="90"/>
      <c r="DT314" s="90"/>
      <c r="DU314" s="90"/>
      <c r="DV314" s="90"/>
      <c r="DW314" s="90"/>
      <c r="DX314" s="90"/>
      <c r="DY314" s="90"/>
      <c r="DZ314" s="90"/>
      <c r="EA314" s="90"/>
      <c r="EB314" s="90"/>
      <c r="EC314" s="90"/>
      <c r="ED314" s="90"/>
      <c r="EE314" s="90"/>
      <c r="EF314" s="90"/>
      <c r="EG314" s="90"/>
      <c r="EH314" s="90"/>
      <c r="EI314" s="90"/>
      <c r="EJ314" s="90"/>
      <c r="EK314" s="90"/>
      <c r="EL314" s="90"/>
      <c r="EM314" s="90"/>
    </row>
    <row r="315" spans="1:143" ht="13.2" hidden="1" x14ac:dyDescent="0.25">
      <c r="A315" s="90"/>
      <c r="B315" s="90"/>
      <c r="C315" s="90"/>
      <c r="D315" s="90"/>
      <c r="E315" s="90"/>
      <c r="F315" s="90">
        <f t="shared" si="20"/>
        <v>3</v>
      </c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>
        <f t="shared" si="17"/>
        <v>0</v>
      </c>
      <c r="X315" s="90" t="str">
        <f t="shared" si="18"/>
        <v>3</v>
      </c>
      <c r="Y315" s="90"/>
      <c r="Z315" s="90"/>
      <c r="AA315" s="115"/>
      <c r="AB315" s="91"/>
      <c r="AC315" s="91"/>
      <c r="AD315" s="91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117"/>
      <c r="AO315" s="118"/>
      <c r="AP315" s="118"/>
      <c r="AQ315" s="118"/>
      <c r="AR315" s="118"/>
      <c r="AS315" s="118"/>
      <c r="AT315" s="119"/>
      <c r="AU315" s="104"/>
      <c r="AV315" s="104"/>
      <c r="AW315" s="104"/>
      <c r="AX315" s="104"/>
      <c r="AY315" s="104"/>
      <c r="AZ315" s="104"/>
      <c r="BA315" s="104"/>
      <c r="BB315" s="206"/>
      <c r="BC315" s="206"/>
      <c r="BD315" s="206"/>
      <c r="BE315" s="206"/>
      <c r="BF315" s="206"/>
      <c r="BG315" s="206"/>
      <c r="BH315" s="203"/>
      <c r="BI315" s="203"/>
      <c r="BJ315" s="203"/>
      <c r="BK315" s="203"/>
      <c r="BL315" s="203"/>
      <c r="BM315" s="203"/>
      <c r="BN315" s="207" t="str">
        <f t="shared" si="19"/>
        <v/>
      </c>
      <c r="BO315" s="207"/>
      <c r="BP315" s="207"/>
      <c r="BQ315" s="207"/>
      <c r="BR315" s="207"/>
      <c r="BS315" s="207"/>
      <c r="BT315" s="100"/>
      <c r="BU315" s="91"/>
      <c r="BV315" s="91"/>
      <c r="BW315" s="91"/>
      <c r="BX315" s="143"/>
      <c r="BY315" s="143"/>
      <c r="BZ315" s="143"/>
      <c r="CA315" s="143"/>
      <c r="CB315" s="143"/>
      <c r="CC315" s="143"/>
      <c r="CD315" s="143"/>
      <c r="CE315" s="143"/>
      <c r="CF315" s="143"/>
      <c r="CG315" s="143"/>
      <c r="CH315" s="143"/>
      <c r="CI315" s="143"/>
      <c r="CJ315" s="143"/>
      <c r="CK315" s="143"/>
      <c r="CL315" s="143"/>
      <c r="CM315" s="90"/>
      <c r="CN315" s="90"/>
      <c r="CO315" s="90"/>
      <c r="CP315" s="90"/>
      <c r="CQ315" s="90"/>
      <c r="CR315" s="90"/>
      <c r="CS315" s="90"/>
      <c r="CT315" s="90"/>
      <c r="CU315" s="90"/>
      <c r="CV315" s="90"/>
      <c r="CW315" s="90"/>
      <c r="CX315" s="90"/>
      <c r="CY315" s="90"/>
      <c r="CZ315" s="90"/>
      <c r="DA315" s="90"/>
      <c r="DB315" s="90"/>
      <c r="DC315" s="90"/>
      <c r="DD315" s="90"/>
      <c r="DE315" s="90"/>
      <c r="DF315" s="90"/>
      <c r="DG315" s="90"/>
      <c r="DH315" s="90"/>
      <c r="DI315" s="90"/>
      <c r="DJ315" s="90"/>
      <c r="DK315" s="90"/>
      <c r="DL315" s="90"/>
      <c r="DM315" s="90"/>
      <c r="DN315" s="90"/>
      <c r="DO315" s="90"/>
      <c r="DP315" s="90"/>
      <c r="DQ315" s="90"/>
      <c r="DR315" s="90"/>
      <c r="DS315" s="90"/>
      <c r="DT315" s="90"/>
      <c r="DU315" s="90"/>
      <c r="DV315" s="90"/>
      <c r="DW315" s="90"/>
      <c r="DX315" s="90"/>
      <c r="DY315" s="90"/>
      <c r="DZ315" s="90"/>
      <c r="EA315" s="90"/>
      <c r="EB315" s="90"/>
      <c r="EC315" s="90"/>
      <c r="ED315" s="90"/>
      <c r="EE315" s="90"/>
      <c r="EF315" s="90"/>
      <c r="EG315" s="90"/>
      <c r="EH315" s="90"/>
      <c r="EI315" s="90"/>
      <c r="EJ315" s="90"/>
      <c r="EK315" s="90"/>
      <c r="EL315" s="90"/>
      <c r="EM315" s="90"/>
    </row>
    <row r="316" spans="1:143" ht="13.2" hidden="1" x14ac:dyDescent="0.25">
      <c r="A316" s="90"/>
      <c r="B316" s="90"/>
      <c r="C316" s="90"/>
      <c r="D316" s="90"/>
      <c r="E316" s="90"/>
      <c r="F316" s="90">
        <f t="shared" si="20"/>
        <v>3</v>
      </c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>
        <f t="shared" si="17"/>
        <v>0</v>
      </c>
      <c r="X316" s="90" t="str">
        <f t="shared" si="18"/>
        <v>3</v>
      </c>
      <c r="Y316" s="90"/>
      <c r="Z316" s="90"/>
      <c r="AA316" s="115"/>
      <c r="AB316" s="91"/>
      <c r="AC316" s="91"/>
      <c r="AD316" s="91"/>
      <c r="AE316" s="205"/>
      <c r="AF316" s="205"/>
      <c r="AG316" s="205"/>
      <c r="AH316" s="205"/>
      <c r="AI316" s="205"/>
      <c r="AJ316" s="205"/>
      <c r="AK316" s="205"/>
      <c r="AL316" s="205"/>
      <c r="AM316" s="205"/>
      <c r="AN316" s="116"/>
      <c r="AO316" s="118"/>
      <c r="AP316" s="118"/>
      <c r="AQ316" s="118"/>
      <c r="AR316" s="118"/>
      <c r="AS316" s="118"/>
      <c r="AT316" s="116"/>
      <c r="AU316" s="104"/>
      <c r="AV316" s="104"/>
      <c r="AW316" s="104"/>
      <c r="AX316" s="104"/>
      <c r="AY316" s="104"/>
      <c r="AZ316" s="104"/>
      <c r="BA316" s="104"/>
      <c r="BB316" s="206"/>
      <c r="BC316" s="206"/>
      <c r="BD316" s="206"/>
      <c r="BE316" s="206"/>
      <c r="BF316" s="206"/>
      <c r="BG316" s="206"/>
      <c r="BH316" s="203"/>
      <c r="BI316" s="203"/>
      <c r="BJ316" s="203"/>
      <c r="BK316" s="203"/>
      <c r="BL316" s="203"/>
      <c r="BM316" s="203"/>
      <c r="BN316" s="207" t="str">
        <f t="shared" si="19"/>
        <v/>
      </c>
      <c r="BO316" s="207"/>
      <c r="BP316" s="207"/>
      <c r="BQ316" s="207"/>
      <c r="BR316" s="207"/>
      <c r="BS316" s="207"/>
      <c r="BT316" s="100"/>
      <c r="BU316" s="91"/>
      <c r="BV316" s="91"/>
      <c r="BW316" s="91"/>
      <c r="BX316" s="143"/>
      <c r="BY316" s="143"/>
      <c r="BZ316" s="143"/>
      <c r="CA316" s="143"/>
      <c r="CB316" s="143"/>
      <c r="CC316" s="143"/>
      <c r="CD316" s="143"/>
      <c r="CE316" s="143"/>
      <c r="CF316" s="143"/>
      <c r="CG316" s="143"/>
      <c r="CH316" s="143"/>
      <c r="CI316" s="143"/>
      <c r="CJ316" s="143"/>
      <c r="CK316" s="143"/>
      <c r="CL316" s="143"/>
      <c r="CM316" s="90"/>
      <c r="CN316" s="90"/>
      <c r="CO316" s="90"/>
      <c r="CP316" s="90"/>
      <c r="CQ316" s="90"/>
      <c r="CR316" s="90"/>
      <c r="CS316" s="90"/>
      <c r="CT316" s="90"/>
      <c r="CU316" s="90"/>
      <c r="CV316" s="90"/>
      <c r="CW316" s="90"/>
      <c r="CX316" s="90"/>
      <c r="CY316" s="90"/>
      <c r="CZ316" s="90"/>
      <c r="DA316" s="90"/>
      <c r="DB316" s="90"/>
      <c r="DC316" s="90"/>
      <c r="DD316" s="90"/>
      <c r="DE316" s="90"/>
      <c r="DF316" s="90"/>
      <c r="DG316" s="90"/>
      <c r="DH316" s="90"/>
      <c r="DI316" s="90"/>
      <c r="DJ316" s="90"/>
      <c r="DK316" s="90"/>
      <c r="DL316" s="90"/>
      <c r="DM316" s="90"/>
      <c r="DN316" s="90"/>
      <c r="DO316" s="90"/>
      <c r="DP316" s="90"/>
      <c r="DQ316" s="90"/>
      <c r="DR316" s="90"/>
      <c r="DS316" s="90"/>
      <c r="DT316" s="90"/>
      <c r="DU316" s="90"/>
      <c r="DV316" s="90"/>
      <c r="DW316" s="90"/>
      <c r="DX316" s="90"/>
      <c r="DY316" s="90"/>
      <c r="DZ316" s="90"/>
      <c r="EA316" s="90"/>
      <c r="EB316" s="90"/>
      <c r="EC316" s="90"/>
      <c r="ED316" s="90"/>
      <c r="EE316" s="90"/>
      <c r="EF316" s="90"/>
      <c r="EG316" s="90"/>
      <c r="EH316" s="90"/>
      <c r="EI316" s="90"/>
      <c r="EJ316" s="90"/>
      <c r="EK316" s="90"/>
      <c r="EL316" s="90"/>
      <c r="EM316" s="90"/>
    </row>
    <row r="317" spans="1:143" ht="13.2" hidden="1" x14ac:dyDescent="0.25">
      <c r="A317" s="90"/>
      <c r="B317" s="90"/>
      <c r="C317" s="90"/>
      <c r="D317" s="90"/>
      <c r="E317" s="90"/>
      <c r="F317" s="90">
        <f t="shared" si="20"/>
        <v>3</v>
      </c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>
        <f t="shared" si="17"/>
        <v>0</v>
      </c>
      <c r="X317" s="90" t="str">
        <f t="shared" si="18"/>
        <v>3</v>
      </c>
      <c r="Y317" s="90"/>
      <c r="Z317" s="90"/>
      <c r="AA317" s="115"/>
      <c r="AB317" s="91"/>
      <c r="AC317" s="91"/>
      <c r="AD317" s="91"/>
      <c r="AE317" s="205"/>
      <c r="AF317" s="205"/>
      <c r="AG317" s="205"/>
      <c r="AH317" s="205"/>
      <c r="AI317" s="205"/>
      <c r="AJ317" s="205"/>
      <c r="AK317" s="205"/>
      <c r="AL317" s="205"/>
      <c r="AM317" s="205"/>
      <c r="AN317" s="117"/>
      <c r="AO317" s="118"/>
      <c r="AP317" s="118"/>
      <c r="AQ317" s="118"/>
      <c r="AR317" s="118"/>
      <c r="AS317" s="118"/>
      <c r="AT317" s="119"/>
      <c r="AU317" s="104"/>
      <c r="AV317" s="104"/>
      <c r="AW317" s="104"/>
      <c r="AX317" s="104"/>
      <c r="AY317" s="104"/>
      <c r="AZ317" s="104"/>
      <c r="BA317" s="104"/>
      <c r="BB317" s="206"/>
      <c r="BC317" s="206"/>
      <c r="BD317" s="206"/>
      <c r="BE317" s="206"/>
      <c r="BF317" s="206"/>
      <c r="BG317" s="206"/>
      <c r="BH317" s="203"/>
      <c r="BI317" s="203"/>
      <c r="BJ317" s="203"/>
      <c r="BK317" s="203"/>
      <c r="BL317" s="203"/>
      <c r="BM317" s="203"/>
      <c r="BN317" s="207" t="str">
        <f t="shared" si="19"/>
        <v/>
      </c>
      <c r="BO317" s="207"/>
      <c r="BP317" s="207"/>
      <c r="BQ317" s="207"/>
      <c r="BR317" s="207"/>
      <c r="BS317" s="207"/>
      <c r="BT317" s="100"/>
      <c r="BU317" s="110"/>
      <c r="BV317" s="110"/>
      <c r="BW317" s="110"/>
      <c r="BX317" s="143"/>
      <c r="BY317" s="143"/>
      <c r="BZ317" s="143"/>
      <c r="CA317" s="143"/>
      <c r="CB317" s="143"/>
      <c r="CC317" s="143"/>
      <c r="CD317" s="143"/>
      <c r="CE317" s="143"/>
      <c r="CF317" s="143"/>
      <c r="CG317" s="143"/>
      <c r="CH317" s="143"/>
      <c r="CI317" s="143"/>
      <c r="CJ317" s="143"/>
      <c r="CK317" s="143"/>
      <c r="CL317" s="143"/>
      <c r="CM317" s="90"/>
      <c r="CN317" s="90"/>
      <c r="CO317" s="90"/>
      <c r="CP317" s="90"/>
      <c r="CQ317" s="90"/>
      <c r="CR317" s="90"/>
      <c r="CS317" s="90"/>
      <c r="CT317" s="90"/>
      <c r="CU317" s="90"/>
      <c r="CV317" s="90"/>
      <c r="CW317" s="90"/>
      <c r="CX317" s="90"/>
      <c r="CY317" s="90"/>
      <c r="CZ317" s="90"/>
      <c r="DA317" s="90"/>
      <c r="DB317" s="90"/>
      <c r="DC317" s="90"/>
      <c r="DD317" s="90"/>
      <c r="DE317" s="90"/>
      <c r="DF317" s="90"/>
      <c r="DG317" s="90"/>
      <c r="DH317" s="90"/>
      <c r="DI317" s="90"/>
      <c r="DJ317" s="90"/>
      <c r="DK317" s="90"/>
      <c r="DL317" s="90"/>
      <c r="DM317" s="90"/>
      <c r="DN317" s="90"/>
      <c r="DO317" s="90"/>
      <c r="DP317" s="90"/>
      <c r="DQ317" s="90"/>
      <c r="DR317" s="90"/>
      <c r="DS317" s="90"/>
      <c r="DT317" s="90"/>
      <c r="DU317" s="90"/>
      <c r="DV317" s="90"/>
      <c r="DW317" s="90"/>
      <c r="DX317" s="90"/>
      <c r="DY317" s="90"/>
      <c r="DZ317" s="90"/>
      <c r="EA317" s="90"/>
      <c r="EB317" s="90"/>
      <c r="EC317" s="90"/>
      <c r="ED317" s="90"/>
      <c r="EE317" s="90"/>
      <c r="EF317" s="90"/>
      <c r="EG317" s="90"/>
      <c r="EH317" s="90"/>
      <c r="EI317" s="90"/>
      <c r="EJ317" s="90"/>
      <c r="EK317" s="90"/>
      <c r="EL317" s="90"/>
      <c r="EM317" s="90"/>
    </row>
    <row r="318" spans="1:143" ht="13.2" hidden="1" x14ac:dyDescent="0.25">
      <c r="A318" s="90"/>
      <c r="B318" s="90"/>
      <c r="C318" s="90"/>
      <c r="D318" s="90"/>
      <c r="E318" s="90"/>
      <c r="F318" s="90">
        <f t="shared" si="20"/>
        <v>3</v>
      </c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>
        <f t="shared" si="17"/>
        <v>0</v>
      </c>
      <c r="X318" s="90" t="str">
        <f t="shared" si="18"/>
        <v>3</v>
      </c>
      <c r="Y318" s="90"/>
      <c r="Z318" s="90"/>
      <c r="AA318" s="115"/>
      <c r="AB318" s="91"/>
      <c r="AC318" s="91"/>
      <c r="AD318" s="91"/>
      <c r="AE318" s="205"/>
      <c r="AF318" s="205"/>
      <c r="AG318" s="205"/>
      <c r="AH318" s="205"/>
      <c r="AI318" s="205"/>
      <c r="AJ318" s="205"/>
      <c r="AK318" s="205"/>
      <c r="AL318" s="205"/>
      <c r="AM318" s="205"/>
      <c r="AN318" s="116"/>
      <c r="AO318" s="118"/>
      <c r="AP318" s="118"/>
      <c r="AQ318" s="118"/>
      <c r="AR318" s="118"/>
      <c r="AS318" s="118"/>
      <c r="AT318" s="116"/>
      <c r="AU318" s="104"/>
      <c r="AV318" s="104"/>
      <c r="AW318" s="104"/>
      <c r="AX318" s="104"/>
      <c r="AY318" s="104"/>
      <c r="AZ318" s="104"/>
      <c r="BA318" s="104"/>
      <c r="BB318" s="206"/>
      <c r="BC318" s="206"/>
      <c r="BD318" s="206"/>
      <c r="BE318" s="206"/>
      <c r="BF318" s="206"/>
      <c r="BG318" s="206"/>
      <c r="BH318" s="203"/>
      <c r="BI318" s="203"/>
      <c r="BJ318" s="203"/>
      <c r="BK318" s="203"/>
      <c r="BL318" s="203"/>
      <c r="BM318" s="203"/>
      <c r="BN318" s="207" t="str">
        <f t="shared" si="19"/>
        <v/>
      </c>
      <c r="BO318" s="207"/>
      <c r="BP318" s="207"/>
      <c r="BQ318" s="207"/>
      <c r="BR318" s="207"/>
      <c r="BS318" s="207"/>
      <c r="BT318" s="100"/>
      <c r="BU318" s="110"/>
      <c r="BV318" s="110"/>
      <c r="BW318" s="110"/>
      <c r="BX318" s="143"/>
      <c r="BY318" s="143"/>
      <c r="BZ318" s="143"/>
      <c r="CA318" s="143"/>
      <c r="CB318" s="143"/>
      <c r="CC318" s="143"/>
      <c r="CD318" s="143"/>
      <c r="CE318" s="143"/>
      <c r="CF318" s="143"/>
      <c r="CG318" s="143"/>
      <c r="CH318" s="143"/>
      <c r="CI318" s="143"/>
      <c r="CJ318" s="143"/>
      <c r="CK318" s="143"/>
      <c r="CL318" s="143"/>
      <c r="CM318" s="90"/>
      <c r="CN318" s="90"/>
      <c r="CO318" s="90"/>
      <c r="CP318" s="90"/>
      <c r="CQ318" s="90"/>
      <c r="CR318" s="90"/>
      <c r="CS318" s="90"/>
      <c r="CT318" s="90"/>
      <c r="CU318" s="90"/>
      <c r="CV318" s="90"/>
      <c r="CW318" s="90"/>
      <c r="CX318" s="90"/>
      <c r="CY318" s="90"/>
      <c r="CZ318" s="90"/>
      <c r="DA318" s="90"/>
      <c r="DB318" s="90"/>
      <c r="DC318" s="90"/>
      <c r="DD318" s="90"/>
      <c r="DE318" s="90"/>
      <c r="DF318" s="90"/>
      <c r="DG318" s="90"/>
      <c r="DH318" s="90"/>
      <c r="DI318" s="90"/>
      <c r="DJ318" s="90"/>
      <c r="DK318" s="90"/>
      <c r="DL318" s="90"/>
      <c r="DM318" s="90"/>
      <c r="DN318" s="90"/>
      <c r="DO318" s="90"/>
      <c r="DP318" s="90"/>
      <c r="DQ318" s="90"/>
      <c r="DR318" s="90"/>
      <c r="DS318" s="90"/>
      <c r="DT318" s="90"/>
      <c r="DU318" s="90"/>
      <c r="DV318" s="90"/>
      <c r="DW318" s="90"/>
      <c r="DX318" s="90"/>
      <c r="DY318" s="90"/>
      <c r="DZ318" s="90"/>
      <c r="EA318" s="90"/>
      <c r="EB318" s="90"/>
      <c r="EC318" s="90"/>
      <c r="ED318" s="90"/>
      <c r="EE318" s="90"/>
      <c r="EF318" s="90"/>
      <c r="EG318" s="90"/>
      <c r="EH318" s="90"/>
      <c r="EI318" s="90"/>
      <c r="EJ318" s="90"/>
      <c r="EK318" s="90"/>
      <c r="EL318" s="90"/>
      <c r="EM318" s="90"/>
    </row>
    <row r="319" spans="1:143" ht="11.25" hidden="1" customHeight="1" x14ac:dyDescent="0.25">
      <c r="A319" s="90"/>
      <c r="B319" s="90"/>
      <c r="C319" s="90"/>
      <c r="D319" s="90"/>
      <c r="E319" s="90"/>
      <c r="F319" s="90">
        <f t="shared" si="20"/>
        <v>3</v>
      </c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  <c r="AA319" s="115"/>
      <c r="AB319" s="91"/>
      <c r="AC319" s="91"/>
      <c r="AD319" s="91"/>
      <c r="AE319" s="95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5"/>
      <c r="AU319" s="96"/>
      <c r="AV319" s="96"/>
      <c r="AW319" s="96"/>
      <c r="AX319" s="96"/>
      <c r="AY319" s="96"/>
      <c r="AZ319" s="96"/>
      <c r="BA319" s="96"/>
      <c r="BB319" s="97"/>
      <c r="BC319" s="97"/>
      <c r="BD319" s="97"/>
      <c r="BE319" s="97"/>
      <c r="BF319" s="97"/>
      <c r="BG319" s="97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00"/>
      <c r="BU319" s="110"/>
      <c r="BV319" s="110"/>
      <c r="BW319" s="110"/>
      <c r="BX319" s="143"/>
      <c r="BY319" s="143"/>
      <c r="BZ319" s="143"/>
      <c r="CA319" s="143"/>
      <c r="CB319" s="143"/>
      <c r="CC319" s="143"/>
      <c r="CD319" s="143"/>
      <c r="CE319" s="143"/>
      <c r="CF319" s="143"/>
      <c r="CG319" s="143"/>
      <c r="CH319" s="143"/>
      <c r="CI319" s="143"/>
      <c r="CJ319" s="143"/>
      <c r="CK319" s="143"/>
      <c r="CL319" s="143"/>
      <c r="CM319" s="90"/>
      <c r="CN319" s="90"/>
      <c r="CO319" s="90"/>
      <c r="CP319" s="90"/>
      <c r="CQ319" s="90"/>
      <c r="CR319" s="90"/>
      <c r="CS319" s="90"/>
      <c r="CT319" s="90"/>
      <c r="CU319" s="90"/>
      <c r="CV319" s="90"/>
      <c r="CW319" s="90"/>
      <c r="CX319" s="90"/>
      <c r="CY319" s="90"/>
      <c r="CZ319" s="90"/>
      <c r="DA319" s="90"/>
      <c r="DB319" s="90"/>
      <c r="DC319" s="90"/>
      <c r="DD319" s="90"/>
      <c r="DE319" s="90"/>
      <c r="DF319" s="90"/>
      <c r="DG319" s="90"/>
      <c r="DH319" s="90"/>
      <c r="DI319" s="90"/>
      <c r="DJ319" s="90"/>
      <c r="DK319" s="90"/>
      <c r="DL319" s="90"/>
      <c r="DM319" s="90"/>
      <c r="DN319" s="90"/>
      <c r="DO319" s="90"/>
      <c r="DP319" s="90"/>
      <c r="DQ319" s="90"/>
      <c r="DR319" s="90"/>
      <c r="DS319" s="90"/>
      <c r="DT319" s="90"/>
      <c r="DU319" s="90"/>
      <c r="DV319" s="90"/>
      <c r="DW319" s="90"/>
      <c r="DX319" s="90"/>
      <c r="DY319" s="90"/>
      <c r="DZ319" s="90"/>
      <c r="EA319" s="90"/>
      <c r="EB319" s="90"/>
      <c r="EC319" s="90"/>
      <c r="ED319" s="90"/>
      <c r="EE319" s="90"/>
      <c r="EF319" s="90"/>
      <c r="EG319" s="90"/>
      <c r="EH319" s="90"/>
      <c r="EI319" s="90"/>
      <c r="EJ319" s="90"/>
      <c r="EK319" s="90"/>
      <c r="EL319" s="90"/>
      <c r="EM319" s="90"/>
    </row>
    <row r="320" spans="1:143" ht="11.25" hidden="1" customHeight="1" x14ac:dyDescent="0.25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  <c r="AA320" s="95"/>
      <c r="AB320" s="91"/>
      <c r="AC320" s="91"/>
      <c r="AD320" s="91"/>
      <c r="AE320" s="94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5"/>
      <c r="AU320" s="96"/>
      <c r="AV320" s="96"/>
      <c r="AW320" s="96"/>
      <c r="AX320" s="96"/>
      <c r="AY320" s="96"/>
      <c r="AZ320" s="91"/>
      <c r="BA320" s="91"/>
      <c r="BB320" s="97"/>
      <c r="BC320" s="97"/>
      <c r="BD320" s="97"/>
      <c r="BE320" s="97"/>
      <c r="BF320" s="97"/>
      <c r="BG320" s="97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00"/>
      <c r="BU320" s="91"/>
      <c r="BV320" s="91"/>
      <c r="BW320" s="91"/>
      <c r="BX320" s="143"/>
      <c r="BY320" s="143"/>
      <c r="BZ320" s="143"/>
      <c r="CA320" s="143"/>
      <c r="CB320" s="143"/>
      <c r="CC320" s="143"/>
      <c r="CD320" s="143"/>
      <c r="CE320" s="143"/>
      <c r="CF320" s="143"/>
      <c r="CG320" s="143"/>
      <c r="CH320" s="143"/>
      <c r="CI320" s="143"/>
      <c r="CJ320" s="143"/>
      <c r="CK320" s="143"/>
      <c r="CL320" s="143"/>
      <c r="CM320" s="90"/>
      <c r="CN320" s="90"/>
      <c r="CO320" s="90"/>
      <c r="CP320" s="90"/>
      <c r="CQ320" s="90"/>
      <c r="CR320" s="90"/>
      <c r="CS320" s="90"/>
      <c r="CT320" s="90"/>
      <c r="CU320" s="90"/>
      <c r="CV320" s="90"/>
      <c r="CW320" s="90"/>
      <c r="CX320" s="90"/>
      <c r="CY320" s="90"/>
      <c r="CZ320" s="90"/>
      <c r="DA320" s="90"/>
      <c r="DB320" s="90"/>
      <c r="DC320" s="90"/>
      <c r="DD320" s="90"/>
      <c r="DE320" s="90"/>
      <c r="DF320" s="90"/>
      <c r="DG320" s="90"/>
      <c r="DH320" s="90"/>
      <c r="DI320" s="90"/>
      <c r="DJ320" s="90"/>
      <c r="DK320" s="90"/>
      <c r="DL320" s="90"/>
      <c r="DM320" s="90"/>
      <c r="DN320" s="90"/>
      <c r="DO320" s="90"/>
      <c r="DP320" s="90"/>
      <c r="DQ320" s="90"/>
      <c r="DR320" s="90"/>
      <c r="DS320" s="90"/>
      <c r="DT320" s="90"/>
      <c r="DU320" s="90"/>
      <c r="DV320" s="90"/>
      <c r="DW320" s="90"/>
      <c r="DX320" s="90"/>
      <c r="DY320" s="90"/>
      <c r="DZ320" s="90"/>
      <c r="EA320" s="90"/>
      <c r="EB320" s="90"/>
      <c r="EC320" s="90"/>
      <c r="ED320" s="90"/>
      <c r="EE320" s="90"/>
      <c r="EF320" s="90"/>
      <c r="EG320" s="90"/>
      <c r="EH320" s="90"/>
      <c r="EI320" s="90"/>
      <c r="EJ320" s="90"/>
      <c r="EK320" s="90"/>
      <c r="EL320" s="90"/>
      <c r="EM320" s="90"/>
    </row>
    <row r="321" spans="1:143" ht="11.25" customHeight="1" x14ac:dyDescent="0.25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  <c r="AA321" s="95"/>
      <c r="AB321" s="91"/>
      <c r="AC321" s="91"/>
      <c r="AD321" s="91"/>
      <c r="AE321" s="94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5"/>
      <c r="AU321" s="96"/>
      <c r="AV321" s="96"/>
      <c r="AW321" s="96"/>
      <c r="AX321" s="96"/>
      <c r="AY321" s="96"/>
      <c r="AZ321" s="91"/>
      <c r="BA321" s="91"/>
      <c r="BB321" s="97"/>
      <c r="BC321" s="97"/>
      <c r="BD321" s="97"/>
      <c r="BE321" s="97"/>
      <c r="BF321" s="97"/>
      <c r="BG321" s="97"/>
      <c r="BH321" s="124"/>
      <c r="BI321" s="124"/>
      <c r="BJ321" s="124"/>
      <c r="BK321" s="124"/>
      <c r="BL321" s="124"/>
      <c r="BM321" s="124"/>
      <c r="BN321" s="124"/>
      <c r="BO321" s="124"/>
      <c r="BP321" s="124"/>
      <c r="BQ321" s="124"/>
      <c r="BR321" s="124"/>
      <c r="BS321" s="124"/>
      <c r="BT321" s="100"/>
      <c r="BU321" s="91"/>
      <c r="BV321" s="91"/>
      <c r="BW321" s="91"/>
      <c r="BX321" s="143"/>
      <c r="BY321" s="143"/>
      <c r="BZ321" s="143"/>
      <c r="CA321" s="143"/>
      <c r="CB321" s="143"/>
      <c r="CC321" s="143"/>
      <c r="CD321" s="143"/>
      <c r="CE321" s="143"/>
      <c r="CF321" s="143"/>
      <c r="CG321" s="143"/>
      <c r="CH321" s="143"/>
      <c r="CI321" s="143"/>
      <c r="CJ321" s="143"/>
      <c r="CK321" s="143"/>
      <c r="CL321" s="143"/>
      <c r="CM321" s="90"/>
      <c r="CN321" s="90"/>
      <c r="CO321" s="90"/>
      <c r="CP321" s="90"/>
      <c r="CQ321" s="90"/>
      <c r="CR321" s="90"/>
      <c r="CS321" s="90"/>
      <c r="CT321" s="90"/>
      <c r="CU321" s="90"/>
      <c r="CV321" s="90"/>
      <c r="CW321" s="90"/>
      <c r="CX321" s="90"/>
      <c r="CY321" s="90"/>
      <c r="CZ321" s="90"/>
      <c r="DA321" s="90"/>
      <c r="DB321" s="90"/>
      <c r="DC321" s="90"/>
      <c r="DD321" s="90"/>
      <c r="DE321" s="90"/>
      <c r="DF321" s="90"/>
      <c r="DG321" s="90"/>
      <c r="DH321" s="90"/>
      <c r="DI321" s="90"/>
      <c r="DJ321" s="90"/>
      <c r="DK321" s="90"/>
      <c r="DL321" s="90"/>
      <c r="DM321" s="90"/>
      <c r="DN321" s="90"/>
      <c r="DO321" s="90"/>
      <c r="DP321" s="90"/>
      <c r="DQ321" s="90"/>
      <c r="DR321" s="90"/>
      <c r="DS321" s="90"/>
      <c r="DT321" s="90"/>
      <c r="DU321" s="90"/>
      <c r="DV321" s="90"/>
      <c r="DW321" s="90"/>
      <c r="DX321" s="90"/>
      <c r="DY321" s="90"/>
      <c r="DZ321" s="90"/>
      <c r="EA321" s="90"/>
      <c r="EB321" s="90"/>
      <c r="EC321" s="90"/>
      <c r="ED321" s="90"/>
      <c r="EE321" s="90"/>
      <c r="EF321" s="90"/>
      <c r="EG321" s="90"/>
      <c r="EH321" s="90"/>
      <c r="EI321" s="90"/>
      <c r="EJ321" s="90"/>
      <c r="EK321" s="90"/>
      <c r="EL321" s="90"/>
      <c r="EM321" s="90"/>
    </row>
    <row r="322" spans="1:143" ht="12.75" hidden="1" customHeight="1" x14ac:dyDescent="0.25">
      <c r="A322" s="90" t="s">
        <v>47</v>
      </c>
      <c r="B322" s="90" t="s">
        <v>86</v>
      </c>
      <c r="C322" s="90">
        <v>1</v>
      </c>
      <c r="D322" s="90" t="e">
        <f>#REF!*0.2</f>
        <v>#REF!</v>
      </c>
      <c r="E322" s="90"/>
      <c r="F322" s="90">
        <f>F490</f>
        <v>4</v>
      </c>
      <c r="G322" s="90" t="s">
        <v>87</v>
      </c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>
        <f t="shared" ref="W322:W334" si="21">IF(F322="","",HLOOKUP(F322,$N$113:$V$119,7,0))</f>
        <v>0</v>
      </c>
      <c r="X322" s="90" t="str">
        <f t="shared" ref="X322:X334" si="22">CONCATENATE(F322,A322,G322)</f>
        <v>4GN</v>
      </c>
      <c r="Y322" s="90"/>
      <c r="Z322" s="90"/>
      <c r="AA322" s="93"/>
      <c r="AB322" s="94"/>
      <c r="AC322" s="95"/>
      <c r="AD322" s="109"/>
      <c r="AE322" s="205"/>
      <c r="AF322" s="205"/>
      <c r="AG322" s="205"/>
      <c r="AH322" s="205"/>
      <c r="AI322" s="205"/>
      <c r="AJ322" s="205"/>
      <c r="AK322" s="205"/>
      <c r="AL322" s="205"/>
      <c r="AM322" s="205"/>
      <c r="AN322" s="117"/>
      <c r="AO322" s="118"/>
      <c r="AP322" s="118"/>
      <c r="AQ322" s="118"/>
      <c r="AR322" s="118"/>
      <c r="AS322" s="118"/>
      <c r="AT322" s="119"/>
      <c r="AU322" s="104"/>
      <c r="AV322" s="104"/>
      <c r="AW322" s="104"/>
      <c r="AX322" s="104"/>
      <c r="AY322" s="104"/>
      <c r="AZ322" s="104"/>
      <c r="BA322" s="104"/>
      <c r="BB322" s="206"/>
      <c r="BC322" s="206"/>
      <c r="BD322" s="206"/>
      <c r="BE322" s="206"/>
      <c r="BF322" s="206"/>
      <c r="BG322" s="206"/>
      <c r="BH322" s="203"/>
      <c r="BI322" s="203"/>
      <c r="BJ322" s="203"/>
      <c r="BK322" s="203"/>
      <c r="BL322" s="203"/>
      <c r="BM322" s="203"/>
      <c r="BN322" s="207"/>
      <c r="BO322" s="207"/>
      <c r="BP322" s="207"/>
      <c r="BQ322" s="207"/>
      <c r="BR322" s="207"/>
      <c r="BS322" s="207"/>
      <c r="BT322" s="125"/>
      <c r="BU322" s="126"/>
      <c r="BV322" s="126"/>
      <c r="BW322" s="126"/>
      <c r="BX322" s="143"/>
      <c r="BY322" s="143"/>
      <c r="BZ322" s="143"/>
      <c r="CA322" s="143"/>
      <c r="CB322" s="143"/>
      <c r="CC322" s="143"/>
      <c r="CD322" s="143"/>
      <c r="CE322" s="143"/>
      <c r="CF322" s="143"/>
      <c r="CG322" s="143"/>
      <c r="CH322" s="143"/>
      <c r="CI322" s="143"/>
      <c r="CJ322" s="143"/>
      <c r="CK322" s="143"/>
      <c r="CL322" s="143"/>
      <c r="CM322" s="90"/>
      <c r="CN322" s="90"/>
      <c r="CO322" s="90"/>
      <c r="CP322" s="90"/>
      <c r="CQ322" s="90"/>
      <c r="CR322" s="90"/>
      <c r="CS322" s="90"/>
      <c r="CT322" s="90"/>
      <c r="CU322" s="90"/>
      <c r="CV322" s="90"/>
      <c r="CW322" s="90"/>
      <c r="CX322" s="90"/>
      <c r="CY322" s="90"/>
      <c r="CZ322" s="90"/>
      <c r="DA322" s="90"/>
      <c r="DB322" s="90"/>
      <c r="DC322" s="90"/>
      <c r="DD322" s="90"/>
      <c r="DE322" s="90"/>
      <c r="DF322" s="90"/>
      <c r="DG322" s="90"/>
      <c r="DH322" s="90"/>
      <c r="DI322" s="90"/>
      <c r="DJ322" s="90"/>
      <c r="DK322" s="90"/>
      <c r="DL322" s="90"/>
      <c r="DM322" s="90"/>
      <c r="DN322" s="90"/>
      <c r="DO322" s="90"/>
      <c r="DP322" s="90"/>
      <c r="DQ322" s="90"/>
      <c r="DR322" s="90"/>
      <c r="DS322" s="90"/>
      <c r="DT322" s="90"/>
      <c r="DU322" s="90"/>
      <c r="DV322" s="90"/>
      <c r="DW322" s="90"/>
      <c r="DX322" s="90"/>
      <c r="DY322" s="90"/>
      <c r="DZ322" s="90"/>
      <c r="EA322" s="90"/>
      <c r="EB322" s="90"/>
      <c r="EC322" s="90"/>
      <c r="ED322" s="90"/>
      <c r="EE322" s="90"/>
      <c r="EF322" s="90"/>
      <c r="EG322" s="90"/>
      <c r="EH322" s="90"/>
      <c r="EI322" s="90"/>
      <c r="EJ322" s="90"/>
      <c r="EK322" s="90"/>
      <c r="EL322" s="90"/>
      <c r="EM322" s="90"/>
    </row>
    <row r="323" spans="1:143" ht="13.2" hidden="1" x14ac:dyDescent="0.25">
      <c r="A323" s="90" t="s">
        <v>47</v>
      </c>
      <c r="B323" s="90" t="s">
        <v>86</v>
      </c>
      <c r="C323" s="90">
        <v>1</v>
      </c>
      <c r="D323" s="90">
        <f>D484*0.2</f>
        <v>0.2</v>
      </c>
      <c r="E323" s="90"/>
      <c r="F323" s="90">
        <f t="shared" ref="F323:F334" si="23">F322</f>
        <v>4</v>
      </c>
      <c r="G323" s="90" t="s">
        <v>87</v>
      </c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>
        <f t="shared" si="21"/>
        <v>0</v>
      </c>
      <c r="X323" s="90" t="str">
        <f t="shared" si="22"/>
        <v>4GN</v>
      </c>
      <c r="Y323" s="90"/>
      <c r="Z323" s="90"/>
      <c r="AA323" s="93"/>
      <c r="AB323" s="94"/>
      <c r="AC323" s="95"/>
      <c r="AD323" s="109"/>
      <c r="AE323" s="199"/>
      <c r="AF323" s="199"/>
      <c r="AG323" s="199"/>
      <c r="AH323" s="199"/>
      <c r="AI323" s="199"/>
      <c r="AJ323" s="199"/>
      <c r="AK323" s="199"/>
      <c r="AL323" s="199"/>
      <c r="AM323" s="199"/>
      <c r="AN323" s="112"/>
      <c r="AO323" s="113"/>
      <c r="AP323" s="113"/>
      <c r="AQ323" s="113"/>
      <c r="AR323" s="113"/>
      <c r="AS323" s="113"/>
      <c r="AT323" s="112"/>
      <c r="AU323" s="114"/>
      <c r="AV323" s="114"/>
      <c r="AW323" s="114"/>
      <c r="AX323" s="114"/>
      <c r="AY323" s="114"/>
      <c r="AZ323" s="114"/>
      <c r="BA323" s="114"/>
      <c r="BB323" s="200"/>
      <c r="BC323" s="200"/>
      <c r="BD323" s="200"/>
      <c r="BE323" s="200"/>
      <c r="BF323" s="200"/>
      <c r="BG323" s="200"/>
      <c r="BH323" s="194"/>
      <c r="BI323" s="194"/>
      <c r="BJ323" s="194"/>
      <c r="BK323" s="194"/>
      <c r="BL323" s="194"/>
      <c r="BM323" s="194"/>
      <c r="BN323" s="187"/>
      <c r="BO323" s="187"/>
      <c r="BP323" s="187"/>
      <c r="BQ323" s="187"/>
      <c r="BR323" s="187"/>
      <c r="BS323" s="187"/>
      <c r="BT323" s="125"/>
      <c r="BU323" s="126"/>
      <c r="BV323" s="126"/>
      <c r="BW323" s="126"/>
      <c r="BX323" s="143"/>
      <c r="BY323" s="143"/>
      <c r="BZ323" s="143"/>
      <c r="CA323" s="143"/>
      <c r="CB323" s="143"/>
      <c r="CC323" s="143"/>
      <c r="CD323" s="143"/>
      <c r="CE323" s="143"/>
      <c r="CF323" s="143"/>
      <c r="CG323" s="143"/>
      <c r="CH323" s="143"/>
      <c r="CI323" s="143"/>
      <c r="CJ323" s="143"/>
      <c r="CK323" s="143"/>
      <c r="CL323" s="143"/>
      <c r="CM323" s="90"/>
      <c r="CN323" s="90"/>
      <c r="CO323" s="90"/>
      <c r="CP323" s="90"/>
      <c r="CQ323" s="90"/>
      <c r="CR323" s="90"/>
      <c r="CS323" s="90"/>
      <c r="CT323" s="90"/>
      <c r="CU323" s="90"/>
      <c r="CV323" s="90"/>
      <c r="CW323" s="90"/>
      <c r="CX323" s="90"/>
      <c r="CY323" s="90"/>
      <c r="CZ323" s="90"/>
      <c r="DA323" s="90"/>
      <c r="DB323" s="90"/>
      <c r="DC323" s="90"/>
      <c r="DD323" s="90"/>
      <c r="DE323" s="90"/>
      <c r="DF323" s="90"/>
      <c r="DG323" s="90"/>
      <c r="DH323" s="90"/>
      <c r="DI323" s="90"/>
      <c r="DJ323" s="90"/>
      <c r="DK323" s="90"/>
      <c r="DL323" s="90"/>
      <c r="DM323" s="90"/>
      <c r="DN323" s="90"/>
      <c r="DO323" s="90"/>
      <c r="DP323" s="90"/>
      <c r="DQ323" s="90"/>
      <c r="DR323" s="90"/>
      <c r="DS323" s="90"/>
      <c r="DT323" s="90"/>
      <c r="DU323" s="90"/>
      <c r="DV323" s="90"/>
      <c r="DW323" s="90"/>
      <c r="DX323" s="90"/>
      <c r="DY323" s="90"/>
      <c r="DZ323" s="90"/>
      <c r="EA323" s="90"/>
      <c r="EB323" s="90"/>
      <c r="EC323" s="90"/>
      <c r="ED323" s="90"/>
      <c r="EE323" s="90"/>
      <c r="EF323" s="90"/>
      <c r="EG323" s="90"/>
      <c r="EH323" s="90"/>
      <c r="EI323" s="90"/>
      <c r="EJ323" s="90"/>
      <c r="EK323" s="90"/>
      <c r="EL323" s="90"/>
      <c r="EM323" s="90"/>
    </row>
    <row r="324" spans="1:143" ht="12.75" hidden="1" customHeight="1" x14ac:dyDescent="0.25">
      <c r="A324" s="90" t="s">
        <v>47</v>
      </c>
      <c r="B324" s="90" t="s">
        <v>86</v>
      </c>
      <c r="C324" s="90">
        <v>1</v>
      </c>
      <c r="D324" s="90" t="e">
        <f>D485*0.2</f>
        <v>#REF!</v>
      </c>
      <c r="E324" s="90"/>
      <c r="F324" s="90">
        <f t="shared" si="23"/>
        <v>4</v>
      </c>
      <c r="G324" s="90" t="s">
        <v>87</v>
      </c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>
        <f t="shared" si="21"/>
        <v>0</v>
      </c>
      <c r="X324" s="90" t="str">
        <f t="shared" si="22"/>
        <v>4GN</v>
      </c>
      <c r="Y324" s="90"/>
      <c r="Z324" s="90"/>
      <c r="AA324" s="115"/>
      <c r="AB324" s="91"/>
      <c r="AC324" s="91"/>
      <c r="AD324" s="91"/>
      <c r="AE324" s="205"/>
      <c r="AF324" s="205"/>
      <c r="AG324" s="205"/>
      <c r="AH324" s="205"/>
      <c r="AI324" s="205"/>
      <c r="AJ324" s="205"/>
      <c r="AK324" s="205"/>
      <c r="AL324" s="205"/>
      <c r="AM324" s="205"/>
      <c r="AN324" s="116"/>
      <c r="AO324" s="118"/>
      <c r="AP324" s="118"/>
      <c r="AQ324" s="118"/>
      <c r="AR324" s="118"/>
      <c r="AS324" s="118"/>
      <c r="AT324" s="116"/>
      <c r="AU324" s="104"/>
      <c r="AV324" s="104"/>
      <c r="AW324" s="104"/>
      <c r="AX324" s="104"/>
      <c r="AY324" s="104"/>
      <c r="AZ324" s="104"/>
      <c r="BA324" s="104"/>
      <c r="BB324" s="206"/>
      <c r="BC324" s="206"/>
      <c r="BD324" s="206"/>
      <c r="BE324" s="206"/>
      <c r="BF324" s="206"/>
      <c r="BG324" s="206"/>
      <c r="BH324" s="203"/>
      <c r="BI324" s="203"/>
      <c r="BJ324" s="203"/>
      <c r="BK324" s="203"/>
      <c r="BL324" s="203"/>
      <c r="BM324" s="203"/>
      <c r="BN324" s="207"/>
      <c r="BO324" s="207"/>
      <c r="BP324" s="207"/>
      <c r="BQ324" s="207"/>
      <c r="BR324" s="207"/>
      <c r="BS324" s="207"/>
      <c r="BT324" s="100"/>
      <c r="BU324" s="91"/>
      <c r="BV324" s="91"/>
      <c r="BW324" s="91"/>
      <c r="BX324" s="143"/>
      <c r="BY324" s="143"/>
      <c r="BZ324" s="143"/>
      <c r="CA324" s="143"/>
      <c r="CB324" s="143"/>
      <c r="CC324" s="143"/>
      <c r="CD324" s="143"/>
      <c r="CE324" s="143"/>
      <c r="CF324" s="143"/>
      <c r="CG324" s="143"/>
      <c r="CH324" s="143"/>
      <c r="CI324" s="143"/>
      <c r="CJ324" s="143"/>
      <c r="CK324" s="143"/>
      <c r="CL324" s="143"/>
      <c r="CM324" s="90"/>
      <c r="CN324" s="90"/>
      <c r="CO324" s="90"/>
      <c r="CP324" s="90"/>
      <c r="CQ324" s="90"/>
      <c r="CR324" s="90"/>
      <c r="CS324" s="90"/>
      <c r="CT324" s="90"/>
      <c r="CU324" s="90"/>
      <c r="CV324" s="90"/>
      <c r="CW324" s="90"/>
      <c r="CX324" s="90"/>
      <c r="CY324" s="90"/>
      <c r="CZ324" s="90"/>
      <c r="DA324" s="90"/>
      <c r="DB324" s="90"/>
      <c r="DC324" s="90"/>
      <c r="DD324" s="90"/>
      <c r="DE324" s="90"/>
      <c r="DF324" s="90"/>
      <c r="DG324" s="90"/>
      <c r="DH324" s="90"/>
      <c r="DI324" s="90"/>
      <c r="DJ324" s="90"/>
      <c r="DK324" s="90"/>
      <c r="DL324" s="90"/>
      <c r="DM324" s="90"/>
      <c r="DN324" s="90"/>
      <c r="DO324" s="90"/>
      <c r="DP324" s="90"/>
      <c r="DQ324" s="90"/>
      <c r="DR324" s="90"/>
      <c r="DS324" s="90"/>
      <c r="DT324" s="90"/>
      <c r="DU324" s="90"/>
      <c r="DV324" s="90"/>
      <c r="DW324" s="90"/>
      <c r="DX324" s="90"/>
      <c r="DY324" s="90"/>
      <c r="DZ324" s="90"/>
      <c r="EA324" s="90"/>
      <c r="EB324" s="90"/>
      <c r="EC324" s="90"/>
      <c r="ED324" s="90"/>
      <c r="EE324" s="90"/>
      <c r="EF324" s="90"/>
      <c r="EG324" s="90"/>
      <c r="EH324" s="90"/>
      <c r="EI324" s="90"/>
      <c r="EJ324" s="90"/>
      <c r="EK324" s="90"/>
      <c r="EL324" s="90"/>
      <c r="EM324" s="90"/>
    </row>
    <row r="325" spans="1:143" ht="12.75" hidden="1" customHeight="1" x14ac:dyDescent="0.25">
      <c r="A325" s="90"/>
      <c r="B325" s="90"/>
      <c r="C325" s="90"/>
      <c r="D325" s="90"/>
      <c r="E325" s="90"/>
      <c r="F325" s="90">
        <f>F450</f>
        <v>4</v>
      </c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>
        <f t="shared" si="21"/>
        <v>0</v>
      </c>
      <c r="X325" s="90" t="str">
        <f t="shared" si="22"/>
        <v>4</v>
      </c>
      <c r="Y325" s="90"/>
      <c r="Z325" s="90"/>
      <c r="AA325" s="115"/>
      <c r="AB325" s="91"/>
      <c r="AC325" s="91"/>
      <c r="AD325" s="91"/>
      <c r="AE325" s="201"/>
      <c r="AF325" s="201"/>
      <c r="AG325" s="201"/>
      <c r="AH325" s="201"/>
      <c r="AI325" s="201"/>
      <c r="AJ325" s="201"/>
      <c r="AK325" s="201"/>
      <c r="AL325" s="201"/>
      <c r="AM325" s="201"/>
      <c r="AN325" s="127"/>
      <c r="AO325" s="128"/>
      <c r="AP325" s="128"/>
      <c r="AQ325" s="128"/>
      <c r="AR325" s="128"/>
      <c r="AS325" s="128"/>
      <c r="AT325" s="129"/>
      <c r="AU325" s="130"/>
      <c r="AV325" s="130"/>
      <c r="AW325" s="130"/>
      <c r="AX325" s="130"/>
      <c r="AY325" s="130"/>
      <c r="AZ325" s="130"/>
      <c r="BA325" s="130"/>
      <c r="BB325" s="200">
        <v>0</v>
      </c>
      <c r="BC325" s="200"/>
      <c r="BD325" s="200"/>
      <c r="BE325" s="200"/>
      <c r="BF325" s="200"/>
      <c r="BG325" s="200"/>
      <c r="BH325" s="211"/>
      <c r="BI325" s="211"/>
      <c r="BJ325" s="211"/>
      <c r="BK325" s="211"/>
      <c r="BL325" s="211"/>
      <c r="BM325" s="211"/>
      <c r="BN325" s="204"/>
      <c r="BO325" s="204"/>
      <c r="BP325" s="204"/>
      <c r="BQ325" s="204"/>
      <c r="BR325" s="204"/>
      <c r="BS325" s="204"/>
      <c r="BT325" s="41"/>
      <c r="BU325" s="62"/>
      <c r="BV325" s="62"/>
      <c r="BW325" s="62"/>
      <c r="BX325" s="143"/>
      <c r="BY325" s="143"/>
      <c r="BZ325" s="143"/>
      <c r="CA325" s="143"/>
      <c r="CB325" s="143"/>
      <c r="CC325" s="143"/>
      <c r="CD325" s="143"/>
      <c r="CE325" s="143"/>
      <c r="CF325" s="143"/>
      <c r="CG325" s="143"/>
      <c r="CH325" s="143"/>
      <c r="CI325" s="143"/>
      <c r="CJ325" s="143"/>
      <c r="CK325" s="143"/>
      <c r="CL325" s="143"/>
      <c r="CM325" s="90"/>
      <c r="CN325" s="90"/>
      <c r="CO325" s="90"/>
      <c r="CP325" s="90"/>
      <c r="CQ325" s="90"/>
      <c r="CR325" s="90"/>
      <c r="CS325" s="90"/>
      <c r="CT325" s="90"/>
      <c r="CU325" s="90"/>
      <c r="CV325" s="90"/>
      <c r="CW325" s="90"/>
      <c r="CX325" s="90"/>
      <c r="CY325" s="90"/>
      <c r="CZ325" s="90"/>
      <c r="DA325" s="90"/>
      <c r="DB325" s="90"/>
      <c r="DC325" s="90"/>
      <c r="DD325" s="90"/>
      <c r="DE325" s="90"/>
      <c r="DF325" s="90"/>
      <c r="DG325" s="90"/>
      <c r="DH325" s="90"/>
      <c r="DI325" s="90"/>
      <c r="DJ325" s="90"/>
      <c r="DK325" s="90"/>
      <c r="DL325" s="90"/>
      <c r="DM325" s="90"/>
      <c r="DN325" s="90"/>
      <c r="DO325" s="90"/>
      <c r="DP325" s="90"/>
      <c r="DQ325" s="90"/>
      <c r="DR325" s="90"/>
      <c r="DS325" s="90"/>
      <c r="DT325" s="90"/>
      <c r="DU325" s="90"/>
      <c r="DV325" s="90"/>
      <c r="DW325" s="90"/>
      <c r="DX325" s="90"/>
      <c r="DY325" s="90"/>
      <c r="DZ325" s="90"/>
      <c r="EA325" s="90"/>
      <c r="EB325" s="90"/>
      <c r="EC325" s="90"/>
      <c r="ED325" s="90"/>
      <c r="EE325" s="90"/>
      <c r="EF325" s="90"/>
      <c r="EG325" s="90"/>
      <c r="EH325" s="90"/>
      <c r="EI325" s="90"/>
      <c r="EJ325" s="90"/>
      <c r="EK325" s="90"/>
      <c r="EL325" s="90"/>
      <c r="EM325" s="90"/>
    </row>
    <row r="326" spans="1:143" ht="12.75" hidden="1" customHeight="1" x14ac:dyDescent="0.25">
      <c r="A326" s="90"/>
      <c r="B326" s="90"/>
      <c r="C326" s="90"/>
      <c r="D326" s="90"/>
      <c r="E326" s="90"/>
      <c r="F326" s="90">
        <f t="shared" si="23"/>
        <v>4</v>
      </c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>
        <f t="shared" si="21"/>
        <v>0</v>
      </c>
      <c r="X326" s="90" t="str">
        <f t="shared" si="22"/>
        <v>4</v>
      </c>
      <c r="Y326" s="90"/>
      <c r="Z326" s="90"/>
      <c r="AA326" s="115"/>
      <c r="AB326" s="91"/>
      <c r="AC326" s="91"/>
      <c r="AD326" s="91"/>
      <c r="AE326" s="199"/>
      <c r="AF326" s="199"/>
      <c r="AG326" s="199"/>
      <c r="AH326" s="199"/>
      <c r="AI326" s="199"/>
      <c r="AJ326" s="199"/>
      <c r="AK326" s="199"/>
      <c r="AL326" s="199"/>
      <c r="AM326" s="199"/>
      <c r="AN326" s="112"/>
      <c r="AO326" s="113"/>
      <c r="AP326" s="113"/>
      <c r="AQ326" s="113"/>
      <c r="AR326" s="113"/>
      <c r="AS326" s="113"/>
      <c r="AT326" s="112"/>
      <c r="AU326" s="114"/>
      <c r="AV326" s="114"/>
      <c r="AW326" s="114"/>
      <c r="AX326" s="114"/>
      <c r="AY326" s="114"/>
      <c r="AZ326" s="114"/>
      <c r="BA326" s="114"/>
      <c r="BB326" s="200">
        <v>0</v>
      </c>
      <c r="BC326" s="200"/>
      <c r="BD326" s="200"/>
      <c r="BE326" s="200"/>
      <c r="BF326" s="200"/>
      <c r="BG326" s="200"/>
      <c r="BH326" s="194"/>
      <c r="BI326" s="194"/>
      <c r="BJ326" s="194"/>
      <c r="BK326" s="194"/>
      <c r="BL326" s="194"/>
      <c r="BM326" s="194"/>
      <c r="BN326" s="187"/>
      <c r="BO326" s="187"/>
      <c r="BP326" s="187"/>
      <c r="BQ326" s="187"/>
      <c r="BR326" s="187"/>
      <c r="BS326" s="187"/>
      <c r="BT326" s="41"/>
      <c r="BU326" s="62"/>
      <c r="BV326" s="62"/>
      <c r="BW326" s="62"/>
      <c r="BX326" s="143"/>
      <c r="BY326" s="143"/>
      <c r="BZ326" s="143"/>
      <c r="CA326" s="143"/>
      <c r="CB326" s="143"/>
      <c r="CC326" s="143"/>
      <c r="CD326" s="143"/>
      <c r="CE326" s="143"/>
      <c r="CF326" s="143"/>
      <c r="CG326" s="143"/>
      <c r="CH326" s="143"/>
      <c r="CI326" s="143"/>
      <c r="CJ326" s="143"/>
      <c r="CK326" s="143"/>
      <c r="CL326" s="143"/>
      <c r="CM326" s="90"/>
      <c r="CN326" s="90"/>
      <c r="CO326" s="90"/>
      <c r="CP326" s="90"/>
      <c r="CQ326" s="90"/>
      <c r="CR326" s="90"/>
      <c r="CS326" s="90"/>
      <c r="CT326" s="90"/>
      <c r="CU326" s="90"/>
      <c r="CV326" s="90"/>
      <c r="CW326" s="90"/>
      <c r="CX326" s="90"/>
      <c r="CY326" s="90"/>
      <c r="CZ326" s="90"/>
      <c r="DA326" s="90"/>
      <c r="DB326" s="90"/>
      <c r="DC326" s="90"/>
      <c r="DD326" s="90"/>
      <c r="DE326" s="90"/>
      <c r="DF326" s="90"/>
      <c r="DG326" s="90"/>
      <c r="DH326" s="90"/>
      <c r="DI326" s="90"/>
      <c r="DJ326" s="90"/>
      <c r="DK326" s="90"/>
      <c r="DL326" s="90"/>
      <c r="DM326" s="90"/>
      <c r="DN326" s="90"/>
      <c r="DO326" s="90"/>
      <c r="DP326" s="90"/>
      <c r="DQ326" s="90"/>
      <c r="DR326" s="90"/>
      <c r="DS326" s="90"/>
      <c r="DT326" s="90"/>
      <c r="DU326" s="90"/>
      <c r="DV326" s="90"/>
      <c r="DW326" s="90"/>
      <c r="DX326" s="90"/>
      <c r="DY326" s="90"/>
      <c r="DZ326" s="90"/>
      <c r="EA326" s="90"/>
      <c r="EB326" s="90"/>
      <c r="EC326" s="90"/>
      <c r="ED326" s="90"/>
      <c r="EE326" s="90"/>
      <c r="EF326" s="90"/>
      <c r="EG326" s="90"/>
      <c r="EH326" s="90"/>
      <c r="EI326" s="90"/>
      <c r="EJ326" s="90"/>
      <c r="EK326" s="90"/>
      <c r="EL326" s="90"/>
      <c r="EM326" s="90"/>
    </row>
    <row r="327" spans="1:143" ht="12.75" hidden="1" customHeight="1" x14ac:dyDescent="0.25">
      <c r="A327" s="90"/>
      <c r="B327" s="90"/>
      <c r="C327" s="90"/>
      <c r="D327" s="90"/>
      <c r="E327" s="90"/>
      <c r="F327" s="90">
        <f t="shared" si="23"/>
        <v>4</v>
      </c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>
        <f t="shared" si="21"/>
        <v>0</v>
      </c>
      <c r="X327" s="90" t="str">
        <f t="shared" si="22"/>
        <v>4</v>
      </c>
      <c r="Y327" s="90"/>
      <c r="Z327" s="90"/>
      <c r="AA327" s="115"/>
      <c r="AB327" s="91"/>
      <c r="AC327" s="91"/>
      <c r="AD327" s="91"/>
      <c r="AE327" s="201"/>
      <c r="AF327" s="201"/>
      <c r="AG327" s="201"/>
      <c r="AH327" s="201"/>
      <c r="AI327" s="201"/>
      <c r="AJ327" s="201"/>
      <c r="AK327" s="201"/>
      <c r="AL327" s="201"/>
      <c r="AM327" s="201"/>
      <c r="AN327" s="127"/>
      <c r="AO327" s="128"/>
      <c r="AP327" s="128"/>
      <c r="AQ327" s="128"/>
      <c r="AR327" s="128"/>
      <c r="AS327" s="128"/>
      <c r="AT327" s="129"/>
      <c r="AU327" s="130"/>
      <c r="AV327" s="130"/>
      <c r="AW327" s="130"/>
      <c r="AX327" s="130"/>
      <c r="AY327" s="130"/>
      <c r="AZ327" s="130"/>
      <c r="BA327" s="130"/>
      <c r="BB327" s="200">
        <v>0</v>
      </c>
      <c r="BC327" s="200"/>
      <c r="BD327" s="200"/>
      <c r="BE327" s="200"/>
      <c r="BF327" s="200"/>
      <c r="BG327" s="200"/>
      <c r="BH327" s="211"/>
      <c r="BI327" s="211"/>
      <c r="BJ327" s="211"/>
      <c r="BK327" s="211"/>
      <c r="BL327" s="211"/>
      <c r="BM327" s="211"/>
      <c r="BN327" s="204"/>
      <c r="BO327" s="204"/>
      <c r="BP327" s="204"/>
      <c r="BQ327" s="204"/>
      <c r="BR327" s="204"/>
      <c r="BS327" s="204"/>
      <c r="BT327" s="41"/>
      <c r="BU327" s="62"/>
      <c r="BV327" s="62"/>
      <c r="BW327" s="62"/>
      <c r="BX327" s="143"/>
      <c r="BY327" s="143"/>
      <c r="BZ327" s="143"/>
      <c r="CA327" s="143"/>
      <c r="CB327" s="143"/>
      <c r="CC327" s="143"/>
      <c r="CD327" s="143"/>
      <c r="CE327" s="143"/>
      <c r="CF327" s="143"/>
      <c r="CG327" s="143"/>
      <c r="CH327" s="143"/>
      <c r="CI327" s="143"/>
      <c r="CJ327" s="143"/>
      <c r="CK327" s="143"/>
      <c r="CL327" s="143"/>
      <c r="CM327" s="90"/>
      <c r="CN327" s="90"/>
      <c r="CO327" s="90"/>
      <c r="CP327" s="90"/>
      <c r="CQ327" s="90"/>
      <c r="CR327" s="90"/>
      <c r="CS327" s="90"/>
      <c r="CT327" s="90"/>
      <c r="CU327" s="90"/>
      <c r="CV327" s="90"/>
      <c r="CW327" s="90"/>
      <c r="CX327" s="90"/>
      <c r="CY327" s="90"/>
      <c r="CZ327" s="90"/>
      <c r="DA327" s="90"/>
      <c r="DB327" s="90"/>
      <c r="DC327" s="90"/>
      <c r="DD327" s="90"/>
      <c r="DE327" s="90"/>
      <c r="DF327" s="90"/>
      <c r="DG327" s="90"/>
      <c r="DH327" s="90"/>
      <c r="DI327" s="90"/>
      <c r="DJ327" s="90"/>
      <c r="DK327" s="90"/>
      <c r="DL327" s="90"/>
      <c r="DM327" s="90"/>
      <c r="DN327" s="90"/>
      <c r="DO327" s="90"/>
      <c r="DP327" s="90"/>
      <c r="DQ327" s="90"/>
      <c r="DR327" s="90"/>
      <c r="DS327" s="90"/>
      <c r="DT327" s="90"/>
      <c r="DU327" s="90"/>
      <c r="DV327" s="90"/>
      <c r="DW327" s="90"/>
      <c r="DX327" s="90"/>
      <c r="DY327" s="90"/>
      <c r="DZ327" s="90"/>
      <c r="EA327" s="90"/>
      <c r="EB327" s="90"/>
      <c r="EC327" s="90"/>
      <c r="ED327" s="90"/>
      <c r="EE327" s="90"/>
      <c r="EF327" s="90"/>
      <c r="EG327" s="90"/>
      <c r="EH327" s="90"/>
      <c r="EI327" s="90"/>
      <c r="EJ327" s="90"/>
      <c r="EK327" s="90"/>
      <c r="EL327" s="90"/>
      <c r="EM327" s="90"/>
    </row>
    <row r="328" spans="1:143" ht="12.75" hidden="1" customHeight="1" x14ac:dyDescent="0.25">
      <c r="A328" s="90"/>
      <c r="B328" s="90"/>
      <c r="C328" s="90"/>
      <c r="D328" s="90"/>
      <c r="E328" s="90"/>
      <c r="F328" s="90">
        <f t="shared" si="23"/>
        <v>4</v>
      </c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>
        <f t="shared" si="21"/>
        <v>0</v>
      </c>
      <c r="X328" s="90" t="str">
        <f t="shared" si="22"/>
        <v>4</v>
      </c>
      <c r="Y328" s="90"/>
      <c r="Z328" s="90"/>
      <c r="AA328" s="115"/>
      <c r="AB328" s="91"/>
      <c r="AC328" s="91"/>
      <c r="AD328" s="91"/>
      <c r="AE328" s="199"/>
      <c r="AF328" s="199"/>
      <c r="AG328" s="199"/>
      <c r="AH328" s="199"/>
      <c r="AI328" s="199"/>
      <c r="AJ328" s="199"/>
      <c r="AK328" s="199"/>
      <c r="AL328" s="199"/>
      <c r="AM328" s="199"/>
      <c r="AN328" s="112"/>
      <c r="AO328" s="113"/>
      <c r="AP328" s="113"/>
      <c r="AQ328" s="113"/>
      <c r="AR328" s="113"/>
      <c r="AS328" s="113"/>
      <c r="AT328" s="112"/>
      <c r="AU328" s="114"/>
      <c r="AV328" s="114"/>
      <c r="AW328" s="114"/>
      <c r="AX328" s="114"/>
      <c r="AY328" s="114"/>
      <c r="AZ328" s="114"/>
      <c r="BA328" s="114"/>
      <c r="BB328" s="200">
        <v>0</v>
      </c>
      <c r="BC328" s="200"/>
      <c r="BD328" s="200"/>
      <c r="BE328" s="200"/>
      <c r="BF328" s="200"/>
      <c r="BG328" s="200"/>
      <c r="BH328" s="194"/>
      <c r="BI328" s="194"/>
      <c r="BJ328" s="194"/>
      <c r="BK328" s="194"/>
      <c r="BL328" s="194"/>
      <c r="BM328" s="194"/>
      <c r="BN328" s="187"/>
      <c r="BO328" s="187"/>
      <c r="BP328" s="187"/>
      <c r="BQ328" s="187"/>
      <c r="BR328" s="187"/>
      <c r="BS328" s="187"/>
      <c r="BT328" s="41"/>
      <c r="BU328" s="62"/>
      <c r="BV328" s="62"/>
      <c r="BW328" s="62"/>
      <c r="BX328" s="143"/>
      <c r="BY328" s="143"/>
      <c r="BZ328" s="143"/>
      <c r="CA328" s="143"/>
      <c r="CB328" s="143"/>
      <c r="CC328" s="143"/>
      <c r="CD328" s="143"/>
      <c r="CE328" s="143"/>
      <c r="CF328" s="143"/>
      <c r="CG328" s="143"/>
      <c r="CH328" s="143"/>
      <c r="CI328" s="143"/>
      <c r="CJ328" s="143"/>
      <c r="CK328" s="143"/>
      <c r="CL328" s="143"/>
      <c r="CM328" s="90"/>
      <c r="CN328" s="90"/>
      <c r="CO328" s="90"/>
      <c r="CP328" s="90"/>
      <c r="CQ328" s="90"/>
      <c r="CR328" s="90"/>
      <c r="CS328" s="90"/>
      <c r="CT328" s="90"/>
      <c r="CU328" s="90"/>
      <c r="CV328" s="90"/>
      <c r="CW328" s="90"/>
      <c r="CX328" s="90"/>
      <c r="CY328" s="90"/>
      <c r="CZ328" s="90"/>
      <c r="DA328" s="90"/>
      <c r="DB328" s="90"/>
      <c r="DC328" s="90"/>
      <c r="DD328" s="90"/>
      <c r="DE328" s="90"/>
      <c r="DF328" s="90"/>
      <c r="DG328" s="90"/>
      <c r="DH328" s="90"/>
      <c r="DI328" s="90"/>
      <c r="DJ328" s="90"/>
      <c r="DK328" s="90"/>
      <c r="DL328" s="90"/>
      <c r="DM328" s="90"/>
      <c r="DN328" s="90"/>
      <c r="DO328" s="90"/>
      <c r="DP328" s="90"/>
      <c r="DQ328" s="90"/>
      <c r="DR328" s="90"/>
      <c r="DS328" s="90"/>
      <c r="DT328" s="90"/>
      <c r="DU328" s="90"/>
      <c r="DV328" s="90"/>
      <c r="DW328" s="90"/>
      <c r="DX328" s="90"/>
      <c r="DY328" s="90"/>
      <c r="DZ328" s="90"/>
      <c r="EA328" s="90"/>
      <c r="EB328" s="90"/>
      <c r="EC328" s="90"/>
      <c r="ED328" s="90"/>
      <c r="EE328" s="90"/>
      <c r="EF328" s="90"/>
      <c r="EG328" s="90"/>
      <c r="EH328" s="90"/>
      <c r="EI328" s="90"/>
      <c r="EJ328" s="90"/>
      <c r="EK328" s="90"/>
      <c r="EL328" s="90"/>
      <c r="EM328" s="90"/>
    </row>
    <row r="329" spans="1:143" ht="12.75" hidden="1" customHeight="1" x14ac:dyDescent="0.25">
      <c r="A329" s="90"/>
      <c r="B329" s="90"/>
      <c r="C329" s="90"/>
      <c r="D329" s="90"/>
      <c r="E329" s="90"/>
      <c r="F329" s="90">
        <f t="shared" si="23"/>
        <v>4</v>
      </c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>
        <f t="shared" si="21"/>
        <v>0</v>
      </c>
      <c r="X329" s="90" t="str">
        <f t="shared" si="22"/>
        <v>4</v>
      </c>
      <c r="Y329" s="90"/>
      <c r="Z329" s="90"/>
      <c r="AA329" s="115"/>
      <c r="AB329" s="91"/>
      <c r="AC329" s="91"/>
      <c r="AD329" s="91"/>
      <c r="AE329" s="201"/>
      <c r="AF329" s="201"/>
      <c r="AG329" s="201"/>
      <c r="AH329" s="201"/>
      <c r="AI329" s="201"/>
      <c r="AJ329" s="201"/>
      <c r="AK329" s="201"/>
      <c r="AL329" s="201"/>
      <c r="AM329" s="201"/>
      <c r="AN329" s="127"/>
      <c r="AO329" s="128"/>
      <c r="AP329" s="128"/>
      <c r="AQ329" s="128"/>
      <c r="AR329" s="128"/>
      <c r="AS329" s="128"/>
      <c r="AT329" s="129"/>
      <c r="AU329" s="130"/>
      <c r="AV329" s="130"/>
      <c r="AW329" s="130"/>
      <c r="AX329" s="130"/>
      <c r="AY329" s="130"/>
      <c r="AZ329" s="130"/>
      <c r="BA329" s="130"/>
      <c r="BB329" s="200">
        <v>0</v>
      </c>
      <c r="BC329" s="200"/>
      <c r="BD329" s="200"/>
      <c r="BE329" s="200"/>
      <c r="BF329" s="200"/>
      <c r="BG329" s="200"/>
      <c r="BH329" s="211"/>
      <c r="BI329" s="211"/>
      <c r="BJ329" s="211"/>
      <c r="BK329" s="211"/>
      <c r="BL329" s="211"/>
      <c r="BM329" s="211"/>
      <c r="BN329" s="204"/>
      <c r="BO329" s="204"/>
      <c r="BP329" s="204"/>
      <c r="BQ329" s="204"/>
      <c r="BR329" s="204"/>
      <c r="BS329" s="204"/>
      <c r="BT329" s="41"/>
      <c r="BU329" s="62"/>
      <c r="BV329" s="62"/>
      <c r="BW329" s="62"/>
      <c r="BX329" s="143"/>
      <c r="BY329" s="143"/>
      <c r="BZ329" s="143"/>
      <c r="CA329" s="143"/>
      <c r="CB329" s="143"/>
      <c r="CC329" s="143"/>
      <c r="CD329" s="143"/>
      <c r="CE329" s="143"/>
      <c r="CF329" s="143"/>
      <c r="CG329" s="143"/>
      <c r="CH329" s="143"/>
      <c r="CI329" s="143"/>
      <c r="CJ329" s="143"/>
      <c r="CK329" s="143"/>
      <c r="CL329" s="143"/>
      <c r="CM329" s="90"/>
      <c r="CN329" s="90"/>
      <c r="CO329" s="90"/>
      <c r="CP329" s="90"/>
      <c r="CQ329" s="90"/>
      <c r="CR329" s="90"/>
      <c r="CS329" s="90"/>
      <c r="CT329" s="90"/>
      <c r="CU329" s="90"/>
      <c r="CV329" s="90"/>
      <c r="CW329" s="90"/>
      <c r="CX329" s="90"/>
      <c r="CY329" s="90"/>
      <c r="CZ329" s="90"/>
      <c r="DA329" s="90"/>
      <c r="DB329" s="90"/>
      <c r="DC329" s="90"/>
      <c r="DD329" s="90"/>
      <c r="DE329" s="90"/>
      <c r="DF329" s="90"/>
      <c r="DG329" s="90"/>
      <c r="DH329" s="90"/>
      <c r="DI329" s="90"/>
      <c r="DJ329" s="90"/>
      <c r="DK329" s="90"/>
      <c r="DL329" s="90"/>
      <c r="DM329" s="90"/>
      <c r="DN329" s="90"/>
      <c r="DO329" s="90"/>
      <c r="DP329" s="90"/>
      <c r="DQ329" s="90"/>
      <c r="DR329" s="90"/>
      <c r="DS329" s="90"/>
      <c r="DT329" s="90"/>
      <c r="DU329" s="90"/>
      <c r="DV329" s="90"/>
      <c r="DW329" s="90"/>
      <c r="DX329" s="90"/>
      <c r="DY329" s="90"/>
      <c r="DZ329" s="90"/>
      <c r="EA329" s="90"/>
      <c r="EB329" s="90"/>
      <c r="EC329" s="90"/>
      <c r="ED329" s="90"/>
      <c r="EE329" s="90"/>
      <c r="EF329" s="90"/>
      <c r="EG329" s="90"/>
      <c r="EH329" s="90"/>
      <c r="EI329" s="90"/>
      <c r="EJ329" s="90"/>
      <c r="EK329" s="90"/>
      <c r="EL329" s="90"/>
      <c r="EM329" s="90"/>
    </row>
    <row r="330" spans="1:143" ht="13.2" hidden="1" x14ac:dyDescent="0.25">
      <c r="A330" s="90"/>
      <c r="B330" s="90"/>
      <c r="C330" s="90"/>
      <c r="D330" s="90"/>
      <c r="E330" s="90"/>
      <c r="F330" s="90">
        <f t="shared" si="23"/>
        <v>4</v>
      </c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>
        <f t="shared" si="21"/>
        <v>0</v>
      </c>
      <c r="X330" s="90" t="str">
        <f t="shared" si="22"/>
        <v>4</v>
      </c>
      <c r="Y330" s="90"/>
      <c r="Z330" s="90"/>
      <c r="AA330" s="115"/>
      <c r="AB330" s="91"/>
      <c r="AC330" s="91"/>
      <c r="AD330" s="91"/>
      <c r="AE330" s="199"/>
      <c r="AF330" s="199"/>
      <c r="AG330" s="199"/>
      <c r="AH330" s="199"/>
      <c r="AI330" s="199"/>
      <c r="AJ330" s="199"/>
      <c r="AK330" s="199"/>
      <c r="AL330" s="199"/>
      <c r="AM330" s="199"/>
      <c r="AN330" s="112"/>
      <c r="AO330" s="113"/>
      <c r="AP330" s="113"/>
      <c r="AQ330" s="113"/>
      <c r="AR330" s="113"/>
      <c r="AS330" s="113"/>
      <c r="AT330" s="112"/>
      <c r="AU330" s="114"/>
      <c r="AV330" s="114"/>
      <c r="AW330" s="114"/>
      <c r="AX330" s="114"/>
      <c r="AY330" s="114"/>
      <c r="AZ330" s="114"/>
      <c r="BA330" s="114"/>
      <c r="BB330" s="200">
        <v>0</v>
      </c>
      <c r="BC330" s="200"/>
      <c r="BD330" s="200"/>
      <c r="BE330" s="200"/>
      <c r="BF330" s="200"/>
      <c r="BG330" s="200"/>
      <c r="BH330" s="194"/>
      <c r="BI330" s="194"/>
      <c r="BJ330" s="194"/>
      <c r="BK330" s="194"/>
      <c r="BL330" s="194"/>
      <c r="BM330" s="194"/>
      <c r="BN330" s="187"/>
      <c r="BO330" s="187"/>
      <c r="BP330" s="187"/>
      <c r="BQ330" s="187"/>
      <c r="BR330" s="187"/>
      <c r="BS330" s="187"/>
      <c r="BT330" s="41"/>
      <c r="BU330" s="62"/>
      <c r="BV330" s="62"/>
      <c r="BW330" s="62"/>
      <c r="BX330" s="143"/>
      <c r="BY330" s="143"/>
      <c r="BZ330" s="143"/>
      <c r="CA330" s="143"/>
      <c r="CB330" s="143"/>
      <c r="CC330" s="143"/>
      <c r="CD330" s="143"/>
      <c r="CE330" s="143"/>
      <c r="CF330" s="143"/>
      <c r="CG330" s="143"/>
      <c r="CH330" s="143"/>
      <c r="CI330" s="143"/>
      <c r="CJ330" s="143"/>
      <c r="CK330" s="143"/>
      <c r="CL330" s="143"/>
      <c r="CM330" s="90"/>
      <c r="CN330" s="90"/>
      <c r="CO330" s="90"/>
      <c r="CP330" s="90"/>
      <c r="CQ330" s="90"/>
      <c r="CR330" s="90"/>
      <c r="CS330" s="90"/>
      <c r="CT330" s="90"/>
      <c r="CU330" s="90"/>
      <c r="CV330" s="90"/>
      <c r="CW330" s="90"/>
      <c r="CX330" s="90"/>
      <c r="CY330" s="90"/>
      <c r="CZ330" s="90"/>
      <c r="DA330" s="90"/>
      <c r="DB330" s="90"/>
      <c r="DC330" s="90"/>
      <c r="DD330" s="90"/>
      <c r="DE330" s="90"/>
      <c r="DF330" s="90"/>
      <c r="DG330" s="90"/>
      <c r="DH330" s="90"/>
      <c r="DI330" s="90"/>
      <c r="DJ330" s="90"/>
      <c r="DK330" s="90"/>
      <c r="DL330" s="90"/>
      <c r="DM330" s="90"/>
      <c r="DN330" s="90"/>
      <c r="DO330" s="90"/>
      <c r="DP330" s="90"/>
      <c r="DQ330" s="90"/>
      <c r="DR330" s="90"/>
      <c r="DS330" s="90"/>
      <c r="DT330" s="90"/>
      <c r="DU330" s="90"/>
      <c r="DV330" s="90"/>
      <c r="DW330" s="90"/>
      <c r="DX330" s="90"/>
      <c r="DY330" s="90"/>
      <c r="DZ330" s="90"/>
      <c r="EA330" s="90"/>
      <c r="EB330" s="90"/>
      <c r="EC330" s="90"/>
      <c r="ED330" s="90"/>
      <c r="EE330" s="90"/>
      <c r="EF330" s="90"/>
      <c r="EG330" s="90"/>
      <c r="EH330" s="90"/>
      <c r="EI330" s="90"/>
      <c r="EJ330" s="90"/>
      <c r="EK330" s="90"/>
      <c r="EL330" s="90"/>
      <c r="EM330" s="90"/>
    </row>
    <row r="331" spans="1:143" ht="12.75" hidden="1" customHeight="1" x14ac:dyDescent="0.25">
      <c r="A331" s="90"/>
      <c r="B331" s="90"/>
      <c r="C331" s="90"/>
      <c r="D331" s="90"/>
      <c r="E331" s="90"/>
      <c r="F331" s="90">
        <f t="shared" si="23"/>
        <v>4</v>
      </c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>
        <f t="shared" si="21"/>
        <v>0</v>
      </c>
      <c r="X331" s="90" t="str">
        <f t="shared" si="22"/>
        <v>4</v>
      </c>
      <c r="Y331" s="90"/>
      <c r="Z331" s="90"/>
      <c r="AA331" s="115"/>
      <c r="AB331" s="91"/>
      <c r="AC331" s="91"/>
      <c r="AD331" s="91"/>
      <c r="AE331" s="201"/>
      <c r="AF331" s="201"/>
      <c r="AG331" s="201"/>
      <c r="AH331" s="201"/>
      <c r="AI331" s="201"/>
      <c r="AJ331" s="201"/>
      <c r="AK331" s="201"/>
      <c r="AL331" s="201"/>
      <c r="AM331" s="201"/>
      <c r="AN331" s="127"/>
      <c r="AO331" s="128"/>
      <c r="AP331" s="128"/>
      <c r="AQ331" s="128"/>
      <c r="AR331" s="128"/>
      <c r="AS331" s="128"/>
      <c r="AT331" s="129"/>
      <c r="AU331" s="130"/>
      <c r="AV331" s="130"/>
      <c r="AW331" s="130"/>
      <c r="AX331" s="130"/>
      <c r="AY331" s="130"/>
      <c r="AZ331" s="130"/>
      <c r="BA331" s="130"/>
      <c r="BB331" s="200">
        <v>0</v>
      </c>
      <c r="BC331" s="200"/>
      <c r="BD331" s="200"/>
      <c r="BE331" s="200"/>
      <c r="BF331" s="200"/>
      <c r="BG331" s="200"/>
      <c r="BH331" s="211"/>
      <c r="BI331" s="211"/>
      <c r="BJ331" s="211"/>
      <c r="BK331" s="211"/>
      <c r="BL331" s="211"/>
      <c r="BM331" s="211"/>
      <c r="BN331" s="204"/>
      <c r="BO331" s="204"/>
      <c r="BP331" s="204"/>
      <c r="BQ331" s="204"/>
      <c r="BR331" s="204"/>
      <c r="BS331" s="204"/>
      <c r="BT331" s="41"/>
      <c r="BU331" s="62"/>
      <c r="BV331" s="62"/>
      <c r="BW331" s="62"/>
      <c r="BX331" s="143"/>
      <c r="BY331" s="143"/>
      <c r="BZ331" s="143"/>
      <c r="CA331" s="143"/>
      <c r="CB331" s="143"/>
      <c r="CC331" s="143"/>
      <c r="CD331" s="143"/>
      <c r="CE331" s="143"/>
      <c r="CF331" s="143"/>
      <c r="CG331" s="143"/>
      <c r="CH331" s="143"/>
      <c r="CI331" s="143"/>
      <c r="CJ331" s="143"/>
      <c r="CK331" s="143"/>
      <c r="CL331" s="143"/>
      <c r="CM331" s="90"/>
      <c r="CN331" s="90"/>
      <c r="CO331" s="90"/>
      <c r="CP331" s="90"/>
      <c r="CQ331" s="90"/>
      <c r="CR331" s="90"/>
      <c r="CS331" s="90"/>
      <c r="CT331" s="90"/>
      <c r="CU331" s="90"/>
      <c r="CV331" s="90"/>
      <c r="CW331" s="90"/>
      <c r="CX331" s="90"/>
      <c r="CY331" s="90"/>
      <c r="CZ331" s="90"/>
      <c r="DA331" s="90"/>
      <c r="DB331" s="90"/>
      <c r="DC331" s="90"/>
      <c r="DD331" s="90"/>
      <c r="DE331" s="90"/>
      <c r="DF331" s="90"/>
      <c r="DG331" s="90"/>
      <c r="DH331" s="90"/>
      <c r="DI331" s="90"/>
      <c r="DJ331" s="90"/>
      <c r="DK331" s="90"/>
      <c r="DL331" s="90"/>
      <c r="DM331" s="90"/>
      <c r="DN331" s="90"/>
      <c r="DO331" s="90"/>
      <c r="DP331" s="90"/>
      <c r="DQ331" s="90"/>
      <c r="DR331" s="90"/>
      <c r="DS331" s="90"/>
      <c r="DT331" s="90"/>
      <c r="DU331" s="90"/>
      <c r="DV331" s="90"/>
      <c r="DW331" s="90"/>
      <c r="DX331" s="90"/>
      <c r="DY331" s="90"/>
      <c r="DZ331" s="90"/>
      <c r="EA331" s="90"/>
      <c r="EB331" s="90"/>
      <c r="EC331" s="90"/>
      <c r="ED331" s="90"/>
      <c r="EE331" s="90"/>
      <c r="EF331" s="90"/>
      <c r="EG331" s="90"/>
      <c r="EH331" s="90"/>
      <c r="EI331" s="90"/>
      <c r="EJ331" s="90"/>
      <c r="EK331" s="90"/>
      <c r="EL331" s="90"/>
      <c r="EM331" s="90"/>
    </row>
    <row r="332" spans="1:143" ht="12.75" hidden="1" customHeight="1" x14ac:dyDescent="0.25">
      <c r="A332" s="90"/>
      <c r="B332" s="90"/>
      <c r="C332" s="90"/>
      <c r="D332" s="90"/>
      <c r="E332" s="90"/>
      <c r="F332" s="90">
        <f t="shared" si="23"/>
        <v>4</v>
      </c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>
        <f t="shared" si="21"/>
        <v>0</v>
      </c>
      <c r="X332" s="90" t="str">
        <f t="shared" si="22"/>
        <v>4</v>
      </c>
      <c r="Y332" s="90"/>
      <c r="Z332" s="90"/>
      <c r="AA332" s="115"/>
      <c r="AB332" s="91"/>
      <c r="AC332" s="91"/>
      <c r="AD332" s="91"/>
      <c r="AE332" s="199"/>
      <c r="AF332" s="199"/>
      <c r="AG332" s="199"/>
      <c r="AH332" s="199"/>
      <c r="AI332" s="199"/>
      <c r="AJ332" s="199"/>
      <c r="AK332" s="199"/>
      <c r="AL332" s="199"/>
      <c r="AM332" s="199"/>
      <c r="AN332" s="112"/>
      <c r="AO332" s="113"/>
      <c r="AP332" s="113"/>
      <c r="AQ332" s="113"/>
      <c r="AR332" s="113"/>
      <c r="AS332" s="113"/>
      <c r="AT332" s="112"/>
      <c r="AU332" s="114"/>
      <c r="AV332" s="114"/>
      <c r="AW332" s="114"/>
      <c r="AX332" s="114"/>
      <c r="AY332" s="114"/>
      <c r="AZ332" s="114"/>
      <c r="BA332" s="114"/>
      <c r="BB332" s="200">
        <v>0</v>
      </c>
      <c r="BC332" s="200"/>
      <c r="BD332" s="200"/>
      <c r="BE332" s="200"/>
      <c r="BF332" s="200"/>
      <c r="BG332" s="200"/>
      <c r="BH332" s="194"/>
      <c r="BI332" s="194"/>
      <c r="BJ332" s="194"/>
      <c r="BK332" s="194"/>
      <c r="BL332" s="194"/>
      <c r="BM332" s="194"/>
      <c r="BN332" s="187"/>
      <c r="BO332" s="187"/>
      <c r="BP332" s="187"/>
      <c r="BQ332" s="187"/>
      <c r="BR332" s="187"/>
      <c r="BS332" s="187"/>
      <c r="BT332" s="41"/>
      <c r="BU332" s="62"/>
      <c r="BV332" s="62"/>
      <c r="BW332" s="62"/>
      <c r="BX332" s="143"/>
      <c r="BY332" s="143"/>
      <c r="BZ332" s="143"/>
      <c r="CA332" s="143"/>
      <c r="CB332" s="143"/>
      <c r="CC332" s="143"/>
      <c r="CD332" s="143"/>
      <c r="CE332" s="143"/>
      <c r="CF332" s="143"/>
      <c r="CG332" s="143"/>
      <c r="CH332" s="143"/>
      <c r="CI332" s="143"/>
      <c r="CJ332" s="143"/>
      <c r="CK332" s="143"/>
      <c r="CL332" s="143"/>
      <c r="CM332" s="90"/>
      <c r="CN332" s="90"/>
      <c r="CO332" s="90"/>
      <c r="CP332" s="90"/>
      <c r="CQ332" s="90"/>
      <c r="CR332" s="90"/>
      <c r="CS332" s="90"/>
      <c r="CT332" s="90"/>
      <c r="CU332" s="90"/>
      <c r="CV332" s="90"/>
      <c r="CW332" s="90"/>
      <c r="CX332" s="90"/>
      <c r="CY332" s="90"/>
      <c r="CZ332" s="90"/>
      <c r="DA332" s="90"/>
      <c r="DB332" s="90"/>
      <c r="DC332" s="90"/>
      <c r="DD332" s="90"/>
      <c r="DE332" s="90"/>
      <c r="DF332" s="90"/>
      <c r="DG332" s="90"/>
      <c r="DH332" s="90"/>
      <c r="DI332" s="90"/>
      <c r="DJ332" s="90"/>
      <c r="DK332" s="90"/>
      <c r="DL332" s="90"/>
      <c r="DM332" s="90"/>
      <c r="DN332" s="90"/>
      <c r="DO332" s="90"/>
      <c r="DP332" s="90"/>
      <c r="DQ332" s="90"/>
      <c r="DR332" s="90"/>
      <c r="DS332" s="90"/>
      <c r="DT332" s="90"/>
      <c r="DU332" s="90"/>
      <c r="DV332" s="90"/>
      <c r="DW332" s="90"/>
      <c r="DX332" s="90"/>
      <c r="DY332" s="90"/>
      <c r="DZ332" s="90"/>
      <c r="EA332" s="90"/>
      <c r="EB332" s="90"/>
      <c r="EC332" s="90"/>
      <c r="ED332" s="90"/>
      <c r="EE332" s="90"/>
      <c r="EF332" s="90"/>
      <c r="EG332" s="90"/>
      <c r="EH332" s="90"/>
      <c r="EI332" s="90"/>
      <c r="EJ332" s="90"/>
      <c r="EK332" s="90"/>
      <c r="EL332" s="90"/>
      <c r="EM332" s="90"/>
    </row>
    <row r="333" spans="1:143" ht="12.75" hidden="1" customHeight="1" x14ac:dyDescent="0.25">
      <c r="A333" s="90"/>
      <c r="B333" s="90"/>
      <c r="C333" s="90"/>
      <c r="D333" s="90"/>
      <c r="E333" s="90"/>
      <c r="F333" s="90">
        <f t="shared" si="23"/>
        <v>4</v>
      </c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>
        <f t="shared" si="21"/>
        <v>0</v>
      </c>
      <c r="X333" s="90" t="str">
        <f t="shared" si="22"/>
        <v>4</v>
      </c>
      <c r="Y333" s="90"/>
      <c r="Z333" s="90"/>
      <c r="AA333" s="115"/>
      <c r="AB333" s="91"/>
      <c r="AC333" s="91"/>
      <c r="AD333" s="91"/>
      <c r="AE333" s="201"/>
      <c r="AF333" s="201"/>
      <c r="AG333" s="201"/>
      <c r="AH333" s="201"/>
      <c r="AI333" s="201"/>
      <c r="AJ333" s="201"/>
      <c r="AK333" s="201"/>
      <c r="AL333" s="201"/>
      <c r="AM333" s="201"/>
      <c r="AN333" s="127"/>
      <c r="AO333" s="128"/>
      <c r="AP333" s="128"/>
      <c r="AQ333" s="128"/>
      <c r="AR333" s="128"/>
      <c r="AS333" s="128"/>
      <c r="AT333" s="129"/>
      <c r="AU333" s="130"/>
      <c r="AV333" s="130"/>
      <c r="AW333" s="130"/>
      <c r="AX333" s="130"/>
      <c r="AY333" s="130"/>
      <c r="AZ333" s="130"/>
      <c r="BA333" s="130"/>
      <c r="BB333" s="200">
        <v>0</v>
      </c>
      <c r="BC333" s="200"/>
      <c r="BD333" s="200"/>
      <c r="BE333" s="200"/>
      <c r="BF333" s="200"/>
      <c r="BG333" s="200"/>
      <c r="BH333" s="211"/>
      <c r="BI333" s="211"/>
      <c r="BJ333" s="211"/>
      <c r="BK333" s="211"/>
      <c r="BL333" s="211"/>
      <c r="BM333" s="211"/>
      <c r="BN333" s="204"/>
      <c r="BO333" s="204"/>
      <c r="BP333" s="204"/>
      <c r="BQ333" s="204"/>
      <c r="BR333" s="204"/>
      <c r="BS333" s="204"/>
      <c r="BT333" s="41"/>
      <c r="BU333" s="131"/>
      <c r="BV333" s="131"/>
      <c r="BW333" s="131"/>
      <c r="BX333" s="143"/>
      <c r="BY333" s="143"/>
      <c r="BZ333" s="143"/>
      <c r="CA333" s="143"/>
      <c r="CB333" s="143"/>
      <c r="CC333" s="143"/>
      <c r="CD333" s="143"/>
      <c r="CE333" s="143"/>
      <c r="CF333" s="143"/>
      <c r="CG333" s="143"/>
      <c r="CH333" s="143"/>
      <c r="CI333" s="143"/>
      <c r="CJ333" s="143"/>
      <c r="CK333" s="143"/>
      <c r="CL333" s="143"/>
      <c r="CM333" s="90"/>
      <c r="CN333" s="90"/>
      <c r="CO333" s="90"/>
      <c r="CP333" s="90"/>
      <c r="CQ333" s="90"/>
      <c r="CR333" s="90"/>
      <c r="CS333" s="90"/>
      <c r="CT333" s="90"/>
      <c r="CU333" s="90"/>
      <c r="CV333" s="90"/>
      <c r="CW333" s="90"/>
      <c r="CX333" s="90"/>
      <c r="CY333" s="90"/>
      <c r="CZ333" s="90"/>
      <c r="DA333" s="90"/>
      <c r="DB333" s="90"/>
      <c r="DC333" s="90"/>
      <c r="DD333" s="90"/>
      <c r="DE333" s="90"/>
      <c r="DF333" s="90"/>
      <c r="DG333" s="90"/>
      <c r="DH333" s="90"/>
      <c r="DI333" s="90"/>
      <c r="DJ333" s="90"/>
      <c r="DK333" s="90"/>
      <c r="DL333" s="90"/>
      <c r="DM333" s="90"/>
      <c r="DN333" s="90"/>
      <c r="DO333" s="90"/>
      <c r="DP333" s="90"/>
      <c r="DQ333" s="90"/>
      <c r="DR333" s="90"/>
      <c r="DS333" s="90"/>
      <c r="DT333" s="90"/>
      <c r="DU333" s="90"/>
      <c r="DV333" s="90"/>
      <c r="DW333" s="90"/>
      <c r="DX333" s="90"/>
      <c r="DY333" s="90"/>
      <c r="DZ333" s="90"/>
      <c r="EA333" s="90"/>
      <c r="EB333" s="90"/>
      <c r="EC333" s="90"/>
      <c r="ED333" s="90"/>
      <c r="EE333" s="90"/>
      <c r="EF333" s="90"/>
      <c r="EG333" s="90"/>
      <c r="EH333" s="90"/>
      <c r="EI333" s="90"/>
      <c r="EJ333" s="90"/>
      <c r="EK333" s="90"/>
      <c r="EL333" s="90"/>
      <c r="EM333" s="90"/>
    </row>
    <row r="334" spans="1:143" ht="13.5" hidden="1" customHeight="1" x14ac:dyDescent="0.25">
      <c r="A334" s="90"/>
      <c r="B334" s="90"/>
      <c r="C334" s="90"/>
      <c r="D334" s="90"/>
      <c r="E334" s="90"/>
      <c r="F334" s="90">
        <f t="shared" si="23"/>
        <v>4</v>
      </c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>
        <f t="shared" si="21"/>
        <v>0</v>
      </c>
      <c r="X334" s="90" t="str">
        <f t="shared" si="22"/>
        <v>4</v>
      </c>
      <c r="Y334" s="90"/>
      <c r="Z334" s="90"/>
      <c r="AA334" s="115"/>
      <c r="AB334" s="91"/>
      <c r="AC334" s="91"/>
      <c r="AD334" s="91"/>
      <c r="AE334" s="205"/>
      <c r="AF334" s="205"/>
      <c r="AG334" s="205"/>
      <c r="AH334" s="205"/>
      <c r="AI334" s="205"/>
      <c r="AJ334" s="205"/>
      <c r="AK334" s="205"/>
      <c r="AL334" s="205"/>
      <c r="AM334" s="205"/>
      <c r="AN334" s="116"/>
      <c r="AO334" s="118"/>
      <c r="AP334" s="118"/>
      <c r="AQ334" s="118"/>
      <c r="AR334" s="118"/>
      <c r="AS334" s="118"/>
      <c r="AT334" s="116"/>
      <c r="AU334" s="104"/>
      <c r="AV334" s="104"/>
      <c r="AW334" s="104"/>
      <c r="AX334" s="104"/>
      <c r="AY334" s="104"/>
      <c r="AZ334" s="104"/>
      <c r="BA334" s="104"/>
      <c r="BB334" s="206">
        <v>0</v>
      </c>
      <c r="BC334" s="206"/>
      <c r="BD334" s="206"/>
      <c r="BE334" s="206"/>
      <c r="BF334" s="206"/>
      <c r="BG334" s="206"/>
      <c r="BH334" s="203"/>
      <c r="BI334" s="203"/>
      <c r="BJ334" s="203"/>
      <c r="BK334" s="203"/>
      <c r="BL334" s="203"/>
      <c r="BM334" s="203"/>
      <c r="BN334" s="207"/>
      <c r="BO334" s="207"/>
      <c r="BP334" s="207"/>
      <c r="BQ334" s="207"/>
      <c r="BR334" s="207"/>
      <c r="BS334" s="207"/>
      <c r="BT334" s="41"/>
      <c r="BU334" s="131"/>
      <c r="BV334" s="131"/>
      <c r="BW334" s="131"/>
      <c r="BX334" s="143"/>
      <c r="BY334" s="143"/>
      <c r="BZ334" s="143"/>
      <c r="CA334" s="143"/>
      <c r="CB334" s="143"/>
      <c r="CC334" s="143"/>
      <c r="CD334" s="143"/>
      <c r="CE334" s="143"/>
      <c r="CF334" s="143"/>
      <c r="CG334" s="143"/>
      <c r="CH334" s="143"/>
      <c r="CI334" s="143"/>
      <c r="CJ334" s="143"/>
      <c r="CK334" s="143"/>
      <c r="CL334" s="143"/>
      <c r="CM334" s="90"/>
      <c r="CN334" s="90"/>
      <c r="CO334" s="90"/>
      <c r="CP334" s="90"/>
      <c r="CQ334" s="90"/>
      <c r="CR334" s="90"/>
      <c r="CS334" s="90"/>
      <c r="CT334" s="90"/>
      <c r="CU334" s="90"/>
      <c r="CV334" s="90"/>
      <c r="CW334" s="90"/>
      <c r="CX334" s="90"/>
      <c r="CY334" s="90"/>
      <c r="CZ334" s="90"/>
      <c r="DA334" s="90"/>
      <c r="DB334" s="90"/>
      <c r="DC334" s="90"/>
      <c r="DD334" s="90"/>
      <c r="DE334" s="90"/>
      <c r="DF334" s="90"/>
      <c r="DG334" s="90"/>
      <c r="DH334" s="90"/>
      <c r="DI334" s="90"/>
      <c r="DJ334" s="90"/>
      <c r="DK334" s="90"/>
      <c r="DL334" s="90"/>
      <c r="DM334" s="90"/>
      <c r="DN334" s="90"/>
      <c r="DO334" s="90"/>
      <c r="DP334" s="90"/>
      <c r="DQ334" s="90"/>
      <c r="DR334" s="90"/>
      <c r="DS334" s="90"/>
      <c r="DT334" s="90"/>
      <c r="DU334" s="90"/>
      <c r="DV334" s="90"/>
      <c r="DW334" s="90"/>
      <c r="DX334" s="90"/>
      <c r="DY334" s="90"/>
      <c r="DZ334" s="90"/>
      <c r="EA334" s="90"/>
      <c r="EB334" s="90"/>
      <c r="EC334" s="90"/>
      <c r="ED334" s="90"/>
      <c r="EE334" s="90"/>
      <c r="EF334" s="90"/>
      <c r="EG334" s="90"/>
      <c r="EH334" s="90"/>
      <c r="EI334" s="90"/>
      <c r="EJ334" s="90"/>
      <c r="EK334" s="90"/>
      <c r="EL334" s="90"/>
      <c r="EM334" s="90"/>
    </row>
    <row r="335" spans="1:143" ht="16.2" customHeight="1" x14ac:dyDescent="0.25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  <c r="AA335" s="93"/>
      <c r="AB335" s="91"/>
      <c r="AC335" s="91"/>
      <c r="AD335" s="91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  <c r="BD335" s="103"/>
      <c r="BE335" s="103"/>
      <c r="BF335" s="103"/>
      <c r="BG335" s="103"/>
      <c r="BH335" s="103"/>
      <c r="BI335" s="103"/>
      <c r="BJ335" s="103"/>
      <c r="BK335" s="103"/>
      <c r="BL335" s="103"/>
      <c r="BM335" s="103"/>
      <c r="BN335" s="103"/>
      <c r="BO335" s="103"/>
      <c r="BP335" s="103"/>
      <c r="BQ335" s="103"/>
      <c r="BR335" s="103"/>
      <c r="BS335" s="103"/>
      <c r="BT335" s="125"/>
      <c r="BU335" s="126"/>
      <c r="BV335" s="126"/>
      <c r="BW335" s="126"/>
      <c r="BX335" s="143"/>
      <c r="BY335" s="143"/>
      <c r="BZ335" s="143"/>
      <c r="CA335" s="143"/>
      <c r="CB335" s="143"/>
      <c r="CC335" s="143"/>
      <c r="CD335" s="143"/>
      <c r="CE335" s="143"/>
      <c r="CF335" s="143"/>
      <c r="CG335" s="143"/>
      <c r="CH335" s="143"/>
      <c r="CI335" s="143"/>
      <c r="CJ335" s="143"/>
      <c r="CK335" s="143"/>
      <c r="CL335" s="143"/>
      <c r="CM335" s="90"/>
      <c r="CN335" s="90"/>
      <c r="CO335" s="90"/>
      <c r="CP335" s="90"/>
      <c r="CQ335" s="90"/>
      <c r="CR335" s="90"/>
      <c r="CS335" s="90"/>
      <c r="CT335" s="90"/>
      <c r="CU335" s="90"/>
      <c r="CV335" s="90"/>
      <c r="CW335" s="90"/>
      <c r="CX335" s="90"/>
      <c r="CY335" s="90"/>
      <c r="CZ335" s="90"/>
      <c r="DA335" s="90"/>
      <c r="DB335" s="90"/>
      <c r="DC335" s="90"/>
      <c r="DD335" s="90"/>
      <c r="DE335" s="90"/>
      <c r="DF335" s="90"/>
      <c r="DG335" s="90"/>
      <c r="DH335" s="90"/>
      <c r="DI335" s="90"/>
      <c r="DJ335" s="90"/>
      <c r="DK335" s="90"/>
      <c r="DL335" s="90"/>
      <c r="DM335" s="90"/>
      <c r="DN335" s="90"/>
      <c r="DO335" s="90"/>
      <c r="DP335" s="90"/>
      <c r="DQ335" s="90"/>
      <c r="DR335" s="90"/>
      <c r="DS335" s="90"/>
      <c r="DT335" s="90"/>
      <c r="DU335" s="90"/>
      <c r="DV335" s="90"/>
      <c r="DW335" s="90"/>
      <c r="DX335" s="90"/>
      <c r="DY335" s="90"/>
      <c r="DZ335" s="90"/>
      <c r="EA335" s="90"/>
      <c r="EB335" s="90"/>
      <c r="EC335" s="90"/>
      <c r="ED335" s="90"/>
      <c r="EE335" s="90"/>
      <c r="EF335" s="90"/>
      <c r="EG335" s="90"/>
      <c r="EH335" s="90"/>
      <c r="EI335" s="90"/>
      <c r="EJ335" s="90"/>
      <c r="EK335" s="90"/>
      <c r="EL335" s="90"/>
      <c r="EM335" s="90"/>
    </row>
    <row r="336" spans="1:143" ht="15.6" x14ac:dyDescent="0.3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  <c r="AA336" s="91"/>
      <c r="AB336" s="91"/>
      <c r="AC336" s="91"/>
      <c r="AD336" s="91"/>
      <c r="AE336" s="92" t="s">
        <v>173</v>
      </c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  <c r="BT336" s="91"/>
      <c r="BU336" s="91"/>
      <c r="BV336" s="91"/>
      <c r="BW336" s="91"/>
      <c r="BX336" s="143"/>
      <c r="BY336" s="143"/>
      <c r="BZ336" s="143"/>
      <c r="CA336" s="143"/>
      <c r="CB336" s="143"/>
      <c r="CC336" s="143"/>
      <c r="CD336" s="143"/>
      <c r="CE336" s="143"/>
      <c r="CF336" s="143"/>
      <c r="CG336" s="143"/>
      <c r="CH336" s="143"/>
      <c r="CI336" s="143"/>
      <c r="CJ336" s="143"/>
      <c r="CK336" s="143"/>
      <c r="CL336" s="143"/>
      <c r="CM336" s="90"/>
      <c r="CN336" s="90"/>
      <c r="CO336" s="90"/>
      <c r="CP336" s="90"/>
      <c r="CQ336" s="90"/>
      <c r="CR336" s="90"/>
      <c r="CS336" s="90"/>
      <c r="CT336" s="90"/>
      <c r="CU336" s="90"/>
      <c r="CV336" s="90"/>
      <c r="CW336" s="90"/>
      <c r="CX336" s="90"/>
      <c r="CY336" s="90"/>
      <c r="CZ336" s="90"/>
      <c r="DA336" s="90"/>
      <c r="DB336" s="90"/>
      <c r="DC336" s="90"/>
      <c r="DD336" s="90"/>
      <c r="DE336" s="90"/>
      <c r="DF336" s="90"/>
      <c r="DG336" s="90"/>
      <c r="DH336" s="90"/>
      <c r="DI336" s="90"/>
      <c r="DJ336" s="90"/>
      <c r="DK336" s="90"/>
      <c r="DL336" s="90"/>
      <c r="DM336" s="90"/>
      <c r="DN336" s="90"/>
      <c r="DO336" s="90"/>
      <c r="DP336" s="90"/>
      <c r="DQ336" s="90"/>
      <c r="DR336" s="90"/>
      <c r="DS336" s="90"/>
      <c r="DT336" s="90"/>
      <c r="DU336" s="90"/>
      <c r="DV336" s="90"/>
      <c r="DW336" s="90"/>
      <c r="DX336" s="90"/>
      <c r="DY336" s="90"/>
      <c r="DZ336" s="90"/>
      <c r="EA336" s="90"/>
      <c r="EB336" s="90"/>
      <c r="EC336" s="90"/>
      <c r="ED336" s="90"/>
      <c r="EE336" s="90"/>
      <c r="EF336" s="90"/>
      <c r="EG336" s="90"/>
      <c r="EH336" s="90"/>
      <c r="EI336" s="90"/>
      <c r="EJ336" s="90"/>
      <c r="EK336" s="90"/>
      <c r="EL336" s="90"/>
      <c r="EM336" s="90"/>
    </row>
    <row r="337" spans="1:143" ht="15.6" x14ac:dyDescent="0.3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  <c r="AA337" s="93"/>
      <c r="AB337" s="91"/>
      <c r="AC337" s="91"/>
      <c r="AD337" s="91"/>
      <c r="AE337" s="92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100"/>
      <c r="BU337" s="91"/>
      <c r="BV337" s="91"/>
      <c r="BW337" s="91"/>
      <c r="BX337" s="143"/>
      <c r="BY337" s="143"/>
      <c r="BZ337" s="143"/>
      <c r="CA337" s="143"/>
      <c r="CB337" s="143"/>
      <c r="CC337" s="143"/>
      <c r="CD337" s="143"/>
      <c r="CE337" s="143"/>
      <c r="CF337" s="143"/>
      <c r="CG337" s="143"/>
      <c r="CH337" s="143"/>
      <c r="CI337" s="143"/>
      <c r="CJ337" s="143"/>
      <c r="CK337" s="143"/>
      <c r="CL337" s="143"/>
      <c r="CM337" s="90"/>
      <c r="CN337" s="90"/>
      <c r="CO337" s="90"/>
      <c r="CP337" s="90"/>
      <c r="CQ337" s="90"/>
      <c r="CR337" s="90"/>
      <c r="CS337" s="90"/>
      <c r="CT337" s="90"/>
      <c r="CU337" s="90"/>
      <c r="CV337" s="90"/>
      <c r="CW337" s="90"/>
      <c r="CX337" s="90"/>
      <c r="CY337" s="90"/>
      <c r="CZ337" s="90"/>
      <c r="DA337" s="90"/>
      <c r="DB337" s="90"/>
      <c r="DC337" s="90"/>
      <c r="DD337" s="90"/>
      <c r="DE337" s="90"/>
      <c r="DF337" s="90"/>
      <c r="DG337" s="90"/>
      <c r="DH337" s="90"/>
      <c r="DI337" s="90"/>
      <c r="DJ337" s="90"/>
      <c r="DK337" s="90"/>
      <c r="DL337" s="90"/>
      <c r="DM337" s="90"/>
      <c r="DN337" s="90"/>
      <c r="DO337" s="90"/>
      <c r="DP337" s="90"/>
      <c r="DQ337" s="90"/>
      <c r="DR337" s="90"/>
      <c r="DS337" s="90"/>
      <c r="DT337" s="90"/>
      <c r="DU337" s="90"/>
      <c r="DV337" s="90"/>
      <c r="DW337" s="90"/>
      <c r="DX337" s="90"/>
      <c r="DY337" s="90"/>
      <c r="DZ337" s="90"/>
      <c r="EA337" s="90"/>
      <c r="EB337" s="90"/>
      <c r="EC337" s="90"/>
      <c r="ED337" s="90"/>
      <c r="EE337" s="90"/>
      <c r="EF337" s="90"/>
      <c r="EG337" s="90"/>
      <c r="EH337" s="90"/>
      <c r="EI337" s="90"/>
      <c r="EJ337" s="90"/>
      <c r="EK337" s="90"/>
      <c r="EL337" s="90"/>
      <c r="EM337" s="90"/>
    </row>
    <row r="338" spans="1:143" ht="13.2" hidden="1" x14ac:dyDescent="0.25">
      <c r="A338" s="90"/>
      <c r="B338" s="90"/>
      <c r="C338" s="90"/>
      <c r="D338" s="90"/>
      <c r="E338" s="90"/>
      <c r="F338" s="90" t="e">
        <f>#REF!</f>
        <v>#REF!</v>
      </c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 t="e">
        <f t="shared" ref="W338:W362" si="24">IF(F338="","",HLOOKUP(F338,$N$113:$V$119,7,0))</f>
        <v>#REF!</v>
      </c>
      <c r="X338" s="90" t="e">
        <f t="shared" ref="X338:X362" si="25">CONCATENATE(F338,A338,G338)</f>
        <v>#REF!</v>
      </c>
      <c r="Y338" s="90"/>
      <c r="Z338" s="90"/>
      <c r="AA338" s="93"/>
      <c r="AB338" s="91"/>
      <c r="AC338" s="91"/>
      <c r="AD338" s="91"/>
      <c r="AE338" s="201"/>
      <c r="AF338" s="201"/>
      <c r="AG338" s="201"/>
      <c r="AH338" s="201"/>
      <c r="AI338" s="201"/>
      <c r="AJ338" s="201"/>
      <c r="AK338" s="201"/>
      <c r="AL338" s="201"/>
      <c r="AM338" s="201"/>
      <c r="AN338" s="127"/>
      <c r="AO338" s="128"/>
      <c r="AP338" s="128"/>
      <c r="AQ338" s="128"/>
      <c r="AR338" s="128"/>
      <c r="AS338" s="128"/>
      <c r="AT338" s="129"/>
      <c r="AU338" s="130"/>
      <c r="AV338" s="130"/>
      <c r="AW338" s="130"/>
      <c r="AX338" s="130"/>
      <c r="AY338" s="130"/>
      <c r="AZ338" s="130"/>
      <c r="BA338" s="130"/>
      <c r="BB338" s="202"/>
      <c r="BC338" s="202"/>
      <c r="BD338" s="202"/>
      <c r="BE338" s="202"/>
      <c r="BF338" s="202"/>
      <c r="BG338" s="202"/>
      <c r="BH338" s="211"/>
      <c r="BI338" s="211"/>
      <c r="BJ338" s="211"/>
      <c r="BK338" s="211"/>
      <c r="BL338" s="211"/>
      <c r="BM338" s="211"/>
      <c r="BN338" s="204" t="str">
        <f t="shared" ref="BN338:BN362" si="26">IF(BH338="","",BB338*BH338)</f>
        <v/>
      </c>
      <c r="BO338" s="212"/>
      <c r="BP338" s="212"/>
      <c r="BQ338" s="212"/>
      <c r="BR338" s="212"/>
      <c r="BS338" s="212"/>
      <c r="BT338" s="100"/>
      <c r="BU338" s="91"/>
      <c r="BV338" s="91"/>
      <c r="BW338" s="91"/>
      <c r="BX338" s="143"/>
      <c r="BY338" s="143"/>
      <c r="BZ338" s="143"/>
      <c r="CA338" s="143"/>
      <c r="CB338" s="143"/>
      <c r="CC338" s="143"/>
      <c r="CD338" s="143"/>
      <c r="CE338" s="143"/>
      <c r="CF338" s="143"/>
      <c r="CG338" s="143"/>
      <c r="CH338" s="143"/>
      <c r="CI338" s="143"/>
      <c r="CJ338" s="143"/>
      <c r="CK338" s="143"/>
      <c r="CL338" s="143"/>
      <c r="CM338" s="90"/>
      <c r="CN338" s="90"/>
      <c r="CO338" s="90"/>
      <c r="CP338" s="90"/>
      <c r="CQ338" s="90"/>
      <c r="CR338" s="90"/>
      <c r="CS338" s="90"/>
      <c r="CT338" s="90"/>
      <c r="CU338" s="90"/>
      <c r="CV338" s="90"/>
      <c r="CW338" s="90"/>
      <c r="CX338" s="90"/>
      <c r="CY338" s="90"/>
      <c r="CZ338" s="90"/>
      <c r="DA338" s="90"/>
      <c r="DB338" s="90"/>
      <c r="DC338" s="90"/>
      <c r="DD338" s="90"/>
      <c r="DE338" s="90"/>
      <c r="DF338" s="90"/>
      <c r="DG338" s="90"/>
      <c r="DH338" s="90"/>
      <c r="DI338" s="90"/>
      <c r="DJ338" s="90"/>
      <c r="DK338" s="90"/>
      <c r="DL338" s="90"/>
      <c r="DM338" s="90"/>
      <c r="DN338" s="90"/>
      <c r="DO338" s="90"/>
      <c r="DP338" s="90"/>
      <c r="DQ338" s="90"/>
      <c r="DR338" s="90"/>
      <c r="DS338" s="90"/>
      <c r="DT338" s="90"/>
      <c r="DU338" s="90"/>
      <c r="DV338" s="90"/>
      <c r="DW338" s="90"/>
      <c r="DX338" s="90"/>
      <c r="DY338" s="90"/>
      <c r="DZ338" s="90"/>
      <c r="EA338" s="90"/>
      <c r="EB338" s="90"/>
      <c r="EC338" s="90"/>
      <c r="ED338" s="90"/>
      <c r="EE338" s="90"/>
      <c r="EF338" s="90"/>
      <c r="EG338" s="90"/>
      <c r="EH338" s="90"/>
      <c r="EI338" s="90"/>
      <c r="EJ338" s="90"/>
      <c r="EK338" s="90"/>
      <c r="EL338" s="90"/>
      <c r="EM338" s="90"/>
    </row>
    <row r="339" spans="1:143" ht="13.2" hidden="1" x14ac:dyDescent="0.25">
      <c r="A339" s="90"/>
      <c r="B339" s="90"/>
      <c r="C339" s="90"/>
      <c r="D339" s="90"/>
      <c r="E339" s="90"/>
      <c r="F339" s="90" t="e">
        <f t="shared" ref="F339:F362" si="27">F338</f>
        <v>#REF!</v>
      </c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 t="e">
        <f t="shared" si="24"/>
        <v>#REF!</v>
      </c>
      <c r="X339" s="90" t="e">
        <f t="shared" si="25"/>
        <v>#REF!</v>
      </c>
      <c r="Y339" s="90"/>
      <c r="Z339" s="90"/>
      <c r="AA339" s="115"/>
      <c r="AB339" s="91"/>
      <c r="AC339" s="91"/>
      <c r="AD339" s="91"/>
      <c r="AE339" s="112"/>
      <c r="AF339" s="113"/>
      <c r="AG339" s="113"/>
      <c r="AH339" s="113"/>
      <c r="AI339" s="113"/>
      <c r="AJ339" s="113"/>
      <c r="AK339" s="113"/>
      <c r="AL339" s="113"/>
      <c r="AM339" s="113"/>
      <c r="AN339" s="213"/>
      <c r="AO339" s="213"/>
      <c r="AP339" s="213"/>
      <c r="AQ339" s="213"/>
      <c r="AR339" s="213"/>
      <c r="AS339" s="213"/>
      <c r="AT339" s="213"/>
      <c r="AU339" s="213"/>
      <c r="AV339" s="213"/>
      <c r="AW339" s="213"/>
      <c r="AX339" s="213"/>
      <c r="AY339" s="213"/>
      <c r="AZ339" s="213"/>
      <c r="BA339" s="213"/>
      <c r="BB339" s="200"/>
      <c r="BC339" s="200"/>
      <c r="BD339" s="200"/>
      <c r="BE339" s="200"/>
      <c r="BF339" s="200"/>
      <c r="BG339" s="200"/>
      <c r="BH339" s="194"/>
      <c r="BI339" s="194"/>
      <c r="BJ339" s="194"/>
      <c r="BK339" s="194"/>
      <c r="BL339" s="194"/>
      <c r="BM339" s="194"/>
      <c r="BN339" s="187" t="str">
        <f t="shared" si="26"/>
        <v/>
      </c>
      <c r="BO339" s="188"/>
      <c r="BP339" s="188"/>
      <c r="BQ339" s="188"/>
      <c r="BR339" s="188"/>
      <c r="BS339" s="188"/>
      <c r="BT339" s="100"/>
      <c r="BU339" s="91"/>
      <c r="BV339" s="91"/>
      <c r="BW339" s="91"/>
      <c r="BX339" s="143"/>
      <c r="BY339" s="143"/>
      <c r="BZ339" s="143"/>
      <c r="CA339" s="143"/>
      <c r="CB339" s="143"/>
      <c r="CC339" s="143"/>
      <c r="CD339" s="143"/>
      <c r="CE339" s="143"/>
      <c r="CF339" s="143"/>
      <c r="CG339" s="143"/>
      <c r="CH339" s="143"/>
      <c r="CI339" s="143"/>
      <c r="CJ339" s="143"/>
      <c r="CK339" s="143"/>
      <c r="CL339" s="143"/>
      <c r="CM339" s="90"/>
      <c r="CN339" s="90"/>
      <c r="CO339" s="90"/>
      <c r="CP339" s="90"/>
      <c r="CQ339" s="90"/>
      <c r="CR339" s="90"/>
      <c r="CS339" s="90"/>
      <c r="CT339" s="90"/>
      <c r="CU339" s="90"/>
      <c r="CV339" s="90"/>
      <c r="CW339" s="90"/>
      <c r="CX339" s="90"/>
      <c r="CY339" s="90"/>
      <c r="CZ339" s="90"/>
      <c r="DA339" s="90"/>
      <c r="DB339" s="90"/>
      <c r="DC339" s="90"/>
      <c r="DD339" s="90"/>
      <c r="DE339" s="90"/>
      <c r="DF339" s="90"/>
      <c r="DG339" s="90"/>
      <c r="DH339" s="90"/>
      <c r="DI339" s="90"/>
      <c r="DJ339" s="90"/>
      <c r="DK339" s="90"/>
      <c r="DL339" s="90"/>
      <c r="DM339" s="90"/>
      <c r="DN339" s="90"/>
      <c r="DO339" s="90"/>
      <c r="DP339" s="90"/>
      <c r="DQ339" s="90"/>
      <c r="DR339" s="90"/>
      <c r="DS339" s="90"/>
      <c r="DT339" s="90"/>
      <c r="DU339" s="90"/>
      <c r="DV339" s="90"/>
      <c r="DW339" s="90"/>
      <c r="DX339" s="90"/>
      <c r="DY339" s="90"/>
      <c r="DZ339" s="90"/>
      <c r="EA339" s="90"/>
      <c r="EB339" s="90"/>
      <c r="EC339" s="90"/>
      <c r="ED339" s="90"/>
      <c r="EE339" s="90"/>
      <c r="EF339" s="90"/>
      <c r="EG339" s="90"/>
      <c r="EH339" s="90"/>
      <c r="EI339" s="90"/>
      <c r="EJ339" s="90"/>
      <c r="EK339" s="90"/>
      <c r="EL339" s="90"/>
      <c r="EM339" s="90"/>
    </row>
    <row r="340" spans="1:143" ht="13.2" hidden="1" x14ac:dyDescent="0.25">
      <c r="A340" s="90"/>
      <c r="B340" s="90"/>
      <c r="C340" s="90"/>
      <c r="D340" s="90"/>
      <c r="E340" s="90"/>
      <c r="F340" s="90" t="e">
        <f t="shared" si="27"/>
        <v>#REF!</v>
      </c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 t="e">
        <f t="shared" si="24"/>
        <v>#REF!</v>
      </c>
      <c r="X340" s="90" t="e">
        <f t="shared" si="25"/>
        <v>#REF!</v>
      </c>
      <c r="Y340" s="90"/>
      <c r="Z340" s="90"/>
      <c r="AA340" s="115"/>
      <c r="AB340" s="91"/>
      <c r="AC340" s="91"/>
      <c r="AD340" s="91"/>
      <c r="AE340" s="201"/>
      <c r="AF340" s="201"/>
      <c r="AG340" s="201"/>
      <c r="AH340" s="201"/>
      <c r="AI340" s="201"/>
      <c r="AJ340" s="201"/>
      <c r="AK340" s="201"/>
      <c r="AL340" s="201"/>
      <c r="AM340" s="201"/>
      <c r="AN340" s="127"/>
      <c r="AO340" s="128"/>
      <c r="AP340" s="128"/>
      <c r="AQ340" s="128"/>
      <c r="AR340" s="128"/>
      <c r="AS340" s="128"/>
      <c r="AT340" s="129"/>
      <c r="AU340" s="130"/>
      <c r="AV340" s="130"/>
      <c r="AW340" s="130"/>
      <c r="AX340" s="130"/>
      <c r="AY340" s="130"/>
      <c r="AZ340" s="130"/>
      <c r="BA340" s="130"/>
      <c r="BB340" s="202"/>
      <c r="BC340" s="202"/>
      <c r="BD340" s="202"/>
      <c r="BE340" s="202"/>
      <c r="BF340" s="202"/>
      <c r="BG340" s="202"/>
      <c r="BH340" s="211"/>
      <c r="BI340" s="211"/>
      <c r="BJ340" s="211"/>
      <c r="BK340" s="211"/>
      <c r="BL340" s="211"/>
      <c r="BM340" s="211"/>
      <c r="BN340" s="204" t="str">
        <f t="shared" si="26"/>
        <v/>
      </c>
      <c r="BO340" s="212"/>
      <c r="BP340" s="212"/>
      <c r="BQ340" s="212"/>
      <c r="BR340" s="212"/>
      <c r="BS340" s="212"/>
      <c r="BT340" s="100"/>
      <c r="BU340" s="91"/>
      <c r="BV340" s="91"/>
      <c r="BW340" s="91"/>
      <c r="BX340" s="143"/>
      <c r="BY340" s="143"/>
      <c r="BZ340" s="143"/>
      <c r="CA340" s="143"/>
      <c r="CB340" s="143"/>
      <c r="CC340" s="143"/>
      <c r="CD340" s="143"/>
      <c r="CE340" s="143"/>
      <c r="CF340" s="143"/>
      <c r="CG340" s="143"/>
      <c r="CH340" s="143"/>
      <c r="CI340" s="143"/>
      <c r="CJ340" s="143"/>
      <c r="CK340" s="143"/>
      <c r="CL340" s="143"/>
      <c r="CM340" s="90"/>
      <c r="CN340" s="90"/>
      <c r="CO340" s="90"/>
      <c r="CP340" s="90"/>
      <c r="CQ340" s="90"/>
      <c r="CR340" s="90"/>
      <c r="CS340" s="90"/>
      <c r="CT340" s="90"/>
      <c r="CU340" s="90"/>
      <c r="CV340" s="90"/>
      <c r="CW340" s="90"/>
      <c r="CX340" s="90"/>
      <c r="CY340" s="90"/>
      <c r="CZ340" s="90"/>
      <c r="DA340" s="90"/>
      <c r="DB340" s="90"/>
      <c r="DC340" s="90"/>
      <c r="DD340" s="90"/>
      <c r="DE340" s="90"/>
      <c r="DF340" s="90"/>
      <c r="DG340" s="90"/>
      <c r="DH340" s="90"/>
      <c r="DI340" s="90"/>
      <c r="DJ340" s="90"/>
      <c r="DK340" s="90"/>
      <c r="DL340" s="90"/>
      <c r="DM340" s="90"/>
      <c r="DN340" s="90"/>
      <c r="DO340" s="90"/>
      <c r="DP340" s="90"/>
      <c r="DQ340" s="90"/>
      <c r="DR340" s="90"/>
      <c r="DS340" s="90"/>
      <c r="DT340" s="90"/>
      <c r="DU340" s="90"/>
      <c r="DV340" s="90"/>
      <c r="DW340" s="90"/>
      <c r="DX340" s="90"/>
      <c r="DY340" s="90"/>
      <c r="DZ340" s="90"/>
      <c r="EA340" s="90"/>
      <c r="EB340" s="90"/>
      <c r="EC340" s="90"/>
      <c r="ED340" s="90"/>
      <c r="EE340" s="90"/>
      <c r="EF340" s="90"/>
      <c r="EG340" s="90"/>
      <c r="EH340" s="90"/>
      <c r="EI340" s="90"/>
      <c r="EJ340" s="90"/>
      <c r="EK340" s="90"/>
      <c r="EL340" s="90"/>
      <c r="EM340" s="90"/>
    </row>
    <row r="341" spans="1:143" ht="13.2" hidden="1" x14ac:dyDescent="0.25">
      <c r="A341" s="90"/>
      <c r="B341" s="90"/>
      <c r="C341" s="90"/>
      <c r="D341" s="90"/>
      <c r="E341" s="90"/>
      <c r="F341" s="90" t="e">
        <f t="shared" si="27"/>
        <v>#REF!</v>
      </c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 t="e">
        <f t="shared" si="24"/>
        <v>#REF!</v>
      </c>
      <c r="X341" s="90" t="e">
        <f t="shared" si="25"/>
        <v>#REF!</v>
      </c>
      <c r="Y341" s="90"/>
      <c r="Z341" s="90"/>
      <c r="AA341" s="115"/>
      <c r="AB341" s="91"/>
      <c r="AC341" s="91"/>
      <c r="AD341" s="91"/>
      <c r="AE341" s="112"/>
      <c r="AF341" s="113"/>
      <c r="AG341" s="113"/>
      <c r="AH341" s="113"/>
      <c r="AI341" s="113"/>
      <c r="AJ341" s="113"/>
      <c r="AK341" s="113"/>
      <c r="AL341" s="113"/>
      <c r="AM341" s="113"/>
      <c r="AN341" s="213"/>
      <c r="AO341" s="213"/>
      <c r="AP341" s="213"/>
      <c r="AQ341" s="213"/>
      <c r="AR341" s="213"/>
      <c r="AS341" s="213"/>
      <c r="AT341" s="213"/>
      <c r="AU341" s="213"/>
      <c r="AV341" s="213"/>
      <c r="AW341" s="213"/>
      <c r="AX341" s="213"/>
      <c r="AY341" s="213"/>
      <c r="AZ341" s="213"/>
      <c r="BA341" s="213"/>
      <c r="BB341" s="200"/>
      <c r="BC341" s="200"/>
      <c r="BD341" s="200"/>
      <c r="BE341" s="200"/>
      <c r="BF341" s="200"/>
      <c r="BG341" s="200"/>
      <c r="BH341" s="194"/>
      <c r="BI341" s="194"/>
      <c r="BJ341" s="194"/>
      <c r="BK341" s="194"/>
      <c r="BL341" s="194"/>
      <c r="BM341" s="194"/>
      <c r="BN341" s="187" t="str">
        <f t="shared" si="26"/>
        <v/>
      </c>
      <c r="BO341" s="188"/>
      <c r="BP341" s="188"/>
      <c r="BQ341" s="188"/>
      <c r="BR341" s="188"/>
      <c r="BS341" s="188"/>
      <c r="BT341" s="100"/>
      <c r="BU341" s="91"/>
      <c r="BV341" s="91"/>
      <c r="BW341" s="91"/>
      <c r="BX341" s="143"/>
      <c r="BY341" s="143"/>
      <c r="BZ341" s="143"/>
      <c r="CA341" s="143"/>
      <c r="CB341" s="143"/>
      <c r="CC341" s="143"/>
      <c r="CD341" s="143"/>
      <c r="CE341" s="143"/>
      <c r="CF341" s="143"/>
      <c r="CG341" s="143"/>
      <c r="CH341" s="143"/>
      <c r="CI341" s="143"/>
      <c r="CJ341" s="143"/>
      <c r="CK341" s="143"/>
      <c r="CL341" s="143"/>
      <c r="CM341" s="90"/>
      <c r="CN341" s="90"/>
      <c r="CO341" s="90"/>
      <c r="CP341" s="90"/>
      <c r="CQ341" s="90"/>
      <c r="CR341" s="90"/>
      <c r="CS341" s="90"/>
      <c r="CT341" s="90"/>
      <c r="CU341" s="90"/>
      <c r="CV341" s="90"/>
      <c r="CW341" s="90"/>
      <c r="CX341" s="90"/>
      <c r="CY341" s="90"/>
      <c r="CZ341" s="90"/>
      <c r="DA341" s="90"/>
      <c r="DB341" s="90"/>
      <c r="DC341" s="90"/>
      <c r="DD341" s="90"/>
      <c r="DE341" s="90"/>
      <c r="DF341" s="90"/>
      <c r="DG341" s="90"/>
      <c r="DH341" s="90"/>
      <c r="DI341" s="90"/>
      <c r="DJ341" s="90"/>
      <c r="DK341" s="90"/>
      <c r="DL341" s="90"/>
      <c r="DM341" s="90"/>
      <c r="DN341" s="90"/>
      <c r="DO341" s="90"/>
      <c r="DP341" s="90"/>
      <c r="DQ341" s="90"/>
      <c r="DR341" s="90"/>
      <c r="DS341" s="90"/>
      <c r="DT341" s="90"/>
      <c r="DU341" s="90"/>
      <c r="DV341" s="90"/>
      <c r="DW341" s="90"/>
      <c r="DX341" s="90"/>
      <c r="DY341" s="90"/>
      <c r="DZ341" s="90"/>
      <c r="EA341" s="90"/>
      <c r="EB341" s="90"/>
      <c r="EC341" s="90"/>
      <c r="ED341" s="90"/>
      <c r="EE341" s="90"/>
      <c r="EF341" s="90"/>
      <c r="EG341" s="90"/>
      <c r="EH341" s="90"/>
      <c r="EI341" s="90"/>
      <c r="EJ341" s="90"/>
      <c r="EK341" s="90"/>
      <c r="EL341" s="90"/>
      <c r="EM341" s="90"/>
    </row>
    <row r="342" spans="1:143" ht="13.2" hidden="1" x14ac:dyDescent="0.25">
      <c r="A342" s="90"/>
      <c r="B342" s="90"/>
      <c r="C342" s="90"/>
      <c r="D342" s="90"/>
      <c r="E342" s="90"/>
      <c r="F342" s="90" t="e">
        <f t="shared" si="27"/>
        <v>#REF!</v>
      </c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 t="e">
        <f t="shared" si="24"/>
        <v>#REF!</v>
      </c>
      <c r="X342" s="90" t="e">
        <f t="shared" si="25"/>
        <v>#REF!</v>
      </c>
      <c r="Y342" s="90"/>
      <c r="Z342" s="90"/>
      <c r="AA342" s="115"/>
      <c r="AB342" s="91"/>
      <c r="AC342" s="91"/>
      <c r="AD342" s="91"/>
      <c r="AE342" s="201"/>
      <c r="AF342" s="201"/>
      <c r="AG342" s="201"/>
      <c r="AH342" s="201"/>
      <c r="AI342" s="201"/>
      <c r="AJ342" s="201"/>
      <c r="AK342" s="201"/>
      <c r="AL342" s="201"/>
      <c r="AM342" s="201"/>
      <c r="AN342" s="127"/>
      <c r="AO342" s="128"/>
      <c r="AP342" s="128"/>
      <c r="AQ342" s="128"/>
      <c r="AR342" s="128"/>
      <c r="AS342" s="128"/>
      <c r="AT342" s="129"/>
      <c r="AU342" s="130"/>
      <c r="AV342" s="130"/>
      <c r="AW342" s="130"/>
      <c r="AX342" s="130"/>
      <c r="AY342" s="130"/>
      <c r="AZ342" s="130"/>
      <c r="BA342" s="130"/>
      <c r="BB342" s="202"/>
      <c r="BC342" s="202"/>
      <c r="BD342" s="202"/>
      <c r="BE342" s="202"/>
      <c r="BF342" s="202"/>
      <c r="BG342" s="202"/>
      <c r="BH342" s="211"/>
      <c r="BI342" s="211"/>
      <c r="BJ342" s="211"/>
      <c r="BK342" s="211"/>
      <c r="BL342" s="211"/>
      <c r="BM342" s="211"/>
      <c r="BN342" s="204" t="str">
        <f t="shared" si="26"/>
        <v/>
      </c>
      <c r="BO342" s="212"/>
      <c r="BP342" s="212"/>
      <c r="BQ342" s="212"/>
      <c r="BR342" s="212"/>
      <c r="BS342" s="212"/>
      <c r="BT342" s="100"/>
      <c r="BU342" s="91"/>
      <c r="BV342" s="91"/>
      <c r="BW342" s="91"/>
      <c r="BX342" s="143"/>
      <c r="BY342" s="143"/>
      <c r="BZ342" s="143"/>
      <c r="CA342" s="143"/>
      <c r="CB342" s="143"/>
      <c r="CC342" s="143"/>
      <c r="CD342" s="143"/>
      <c r="CE342" s="143"/>
      <c r="CF342" s="143"/>
      <c r="CG342" s="143"/>
      <c r="CH342" s="143"/>
      <c r="CI342" s="143"/>
      <c r="CJ342" s="143"/>
      <c r="CK342" s="143"/>
      <c r="CL342" s="143"/>
      <c r="CM342" s="90"/>
      <c r="CN342" s="90"/>
      <c r="CO342" s="90"/>
      <c r="CP342" s="90"/>
      <c r="CQ342" s="90"/>
      <c r="CR342" s="90"/>
      <c r="CS342" s="90"/>
      <c r="CT342" s="90"/>
      <c r="CU342" s="90"/>
      <c r="CV342" s="90"/>
      <c r="CW342" s="90"/>
      <c r="CX342" s="90"/>
      <c r="CY342" s="90"/>
      <c r="CZ342" s="90"/>
      <c r="DA342" s="90"/>
      <c r="DB342" s="90"/>
      <c r="DC342" s="90"/>
      <c r="DD342" s="90"/>
      <c r="DE342" s="90"/>
      <c r="DF342" s="90"/>
      <c r="DG342" s="90"/>
      <c r="DH342" s="90"/>
      <c r="DI342" s="90"/>
      <c r="DJ342" s="90"/>
      <c r="DK342" s="90"/>
      <c r="DL342" s="90"/>
      <c r="DM342" s="90"/>
      <c r="DN342" s="90"/>
      <c r="DO342" s="90"/>
      <c r="DP342" s="90"/>
      <c r="DQ342" s="90"/>
      <c r="DR342" s="90"/>
      <c r="DS342" s="90"/>
      <c r="DT342" s="90"/>
      <c r="DU342" s="90"/>
      <c r="DV342" s="90"/>
      <c r="DW342" s="90"/>
      <c r="DX342" s="90"/>
      <c r="DY342" s="90"/>
      <c r="DZ342" s="90"/>
      <c r="EA342" s="90"/>
      <c r="EB342" s="90"/>
      <c r="EC342" s="90"/>
      <c r="ED342" s="90"/>
      <c r="EE342" s="90"/>
      <c r="EF342" s="90"/>
      <c r="EG342" s="90"/>
      <c r="EH342" s="90"/>
      <c r="EI342" s="90"/>
      <c r="EJ342" s="90"/>
      <c r="EK342" s="90"/>
      <c r="EL342" s="90"/>
      <c r="EM342" s="90"/>
    </row>
    <row r="343" spans="1:143" ht="13.2" hidden="1" x14ac:dyDescent="0.25">
      <c r="A343" s="90"/>
      <c r="B343" s="90"/>
      <c r="C343" s="90"/>
      <c r="D343" s="90"/>
      <c r="E343" s="90"/>
      <c r="F343" s="90" t="e">
        <f t="shared" si="27"/>
        <v>#REF!</v>
      </c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 t="e">
        <f t="shared" si="24"/>
        <v>#REF!</v>
      </c>
      <c r="X343" s="90" t="e">
        <f t="shared" si="25"/>
        <v>#REF!</v>
      </c>
      <c r="Y343" s="90"/>
      <c r="Z343" s="90"/>
      <c r="AA343" s="115"/>
      <c r="AB343" s="91"/>
      <c r="AC343" s="91"/>
      <c r="AD343" s="91"/>
      <c r="AE343" s="112"/>
      <c r="AF343" s="113"/>
      <c r="AG343" s="113"/>
      <c r="AH343" s="113"/>
      <c r="AI343" s="113"/>
      <c r="AJ343" s="113"/>
      <c r="AK343" s="113"/>
      <c r="AL343" s="113"/>
      <c r="AM343" s="113"/>
      <c r="AN343" s="213"/>
      <c r="AO343" s="213"/>
      <c r="AP343" s="213"/>
      <c r="AQ343" s="213"/>
      <c r="AR343" s="213"/>
      <c r="AS343" s="213"/>
      <c r="AT343" s="213"/>
      <c r="AU343" s="213"/>
      <c r="AV343" s="213"/>
      <c r="AW343" s="213"/>
      <c r="AX343" s="213"/>
      <c r="AY343" s="213"/>
      <c r="AZ343" s="213"/>
      <c r="BA343" s="213"/>
      <c r="BB343" s="200"/>
      <c r="BC343" s="200"/>
      <c r="BD343" s="200"/>
      <c r="BE343" s="200"/>
      <c r="BF343" s="200"/>
      <c r="BG343" s="200"/>
      <c r="BH343" s="194"/>
      <c r="BI343" s="194"/>
      <c r="BJ343" s="194"/>
      <c r="BK343" s="194"/>
      <c r="BL343" s="194"/>
      <c r="BM343" s="194"/>
      <c r="BN343" s="187" t="str">
        <f t="shared" si="26"/>
        <v/>
      </c>
      <c r="BO343" s="188"/>
      <c r="BP343" s="188"/>
      <c r="BQ343" s="188"/>
      <c r="BR343" s="188"/>
      <c r="BS343" s="188"/>
      <c r="BT343" s="100"/>
      <c r="BU343" s="91"/>
      <c r="BV343" s="91"/>
      <c r="BW343" s="91"/>
      <c r="BX343" s="143"/>
      <c r="BY343" s="143"/>
      <c r="BZ343" s="143"/>
      <c r="CA343" s="143"/>
      <c r="CB343" s="143"/>
      <c r="CC343" s="143"/>
      <c r="CD343" s="143"/>
      <c r="CE343" s="143"/>
      <c r="CF343" s="143"/>
      <c r="CG343" s="143"/>
      <c r="CH343" s="143"/>
      <c r="CI343" s="143"/>
      <c r="CJ343" s="143"/>
      <c r="CK343" s="143"/>
      <c r="CL343" s="143"/>
      <c r="CM343" s="90"/>
      <c r="CN343" s="90"/>
      <c r="CO343" s="90"/>
      <c r="CP343" s="90"/>
      <c r="CQ343" s="90"/>
      <c r="CR343" s="90"/>
      <c r="CS343" s="90"/>
      <c r="CT343" s="90"/>
      <c r="CU343" s="90"/>
      <c r="CV343" s="90"/>
      <c r="CW343" s="90"/>
      <c r="CX343" s="90"/>
      <c r="CY343" s="90"/>
      <c r="CZ343" s="90"/>
      <c r="DA343" s="90"/>
      <c r="DB343" s="90"/>
      <c r="DC343" s="90"/>
      <c r="DD343" s="90"/>
      <c r="DE343" s="90"/>
      <c r="DF343" s="90"/>
      <c r="DG343" s="90"/>
      <c r="DH343" s="90"/>
      <c r="DI343" s="90"/>
      <c r="DJ343" s="90"/>
      <c r="DK343" s="90"/>
      <c r="DL343" s="90"/>
      <c r="DM343" s="90"/>
      <c r="DN343" s="90"/>
      <c r="DO343" s="90"/>
      <c r="DP343" s="90"/>
      <c r="DQ343" s="90"/>
      <c r="DR343" s="90"/>
      <c r="DS343" s="90"/>
      <c r="DT343" s="90"/>
      <c r="DU343" s="90"/>
      <c r="DV343" s="90"/>
      <c r="DW343" s="90"/>
      <c r="DX343" s="90"/>
      <c r="DY343" s="90"/>
      <c r="DZ343" s="90"/>
      <c r="EA343" s="90"/>
      <c r="EB343" s="90"/>
      <c r="EC343" s="90"/>
      <c r="ED343" s="90"/>
      <c r="EE343" s="90"/>
      <c r="EF343" s="90"/>
      <c r="EG343" s="90"/>
      <c r="EH343" s="90"/>
      <c r="EI343" s="90"/>
      <c r="EJ343" s="90"/>
      <c r="EK343" s="90"/>
      <c r="EL343" s="90"/>
      <c r="EM343" s="90"/>
    </row>
    <row r="344" spans="1:143" ht="13.2" hidden="1" x14ac:dyDescent="0.25">
      <c r="A344" s="90"/>
      <c r="B344" s="90"/>
      <c r="C344" s="90"/>
      <c r="D344" s="90"/>
      <c r="E344" s="90"/>
      <c r="F344" s="90" t="e">
        <f t="shared" si="27"/>
        <v>#REF!</v>
      </c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 t="e">
        <f t="shared" si="24"/>
        <v>#REF!</v>
      </c>
      <c r="X344" s="90" t="e">
        <f t="shared" si="25"/>
        <v>#REF!</v>
      </c>
      <c r="Y344" s="90"/>
      <c r="Z344" s="90"/>
      <c r="AA344" s="115"/>
      <c r="AB344" s="91"/>
      <c r="AC344" s="91"/>
      <c r="AD344" s="91"/>
      <c r="AE344" s="201"/>
      <c r="AF344" s="201"/>
      <c r="AG344" s="201"/>
      <c r="AH344" s="201"/>
      <c r="AI344" s="201"/>
      <c r="AJ344" s="201"/>
      <c r="AK344" s="201"/>
      <c r="AL344" s="201"/>
      <c r="AM344" s="201"/>
      <c r="AN344" s="127"/>
      <c r="AO344" s="128"/>
      <c r="AP344" s="128"/>
      <c r="AQ344" s="128"/>
      <c r="AR344" s="128"/>
      <c r="AS344" s="128"/>
      <c r="AT344" s="129"/>
      <c r="AU344" s="130"/>
      <c r="AV344" s="130"/>
      <c r="AW344" s="130"/>
      <c r="AX344" s="130"/>
      <c r="AY344" s="130"/>
      <c r="AZ344" s="130"/>
      <c r="BA344" s="130"/>
      <c r="BB344" s="202"/>
      <c r="BC344" s="202"/>
      <c r="BD344" s="202"/>
      <c r="BE344" s="202"/>
      <c r="BF344" s="202"/>
      <c r="BG344" s="202"/>
      <c r="BH344" s="211"/>
      <c r="BI344" s="211"/>
      <c r="BJ344" s="211"/>
      <c r="BK344" s="211"/>
      <c r="BL344" s="211"/>
      <c r="BM344" s="211"/>
      <c r="BN344" s="204" t="str">
        <f t="shared" si="26"/>
        <v/>
      </c>
      <c r="BO344" s="212"/>
      <c r="BP344" s="212"/>
      <c r="BQ344" s="212"/>
      <c r="BR344" s="212"/>
      <c r="BS344" s="212"/>
      <c r="BT344" s="100"/>
      <c r="BU344" s="91"/>
      <c r="BV344" s="91"/>
      <c r="BW344" s="91"/>
      <c r="BX344" s="143"/>
      <c r="BY344" s="143"/>
      <c r="BZ344" s="143"/>
      <c r="CA344" s="143"/>
      <c r="CB344" s="143"/>
      <c r="CC344" s="143"/>
      <c r="CD344" s="143"/>
      <c r="CE344" s="143"/>
      <c r="CF344" s="143"/>
      <c r="CG344" s="143"/>
      <c r="CH344" s="143"/>
      <c r="CI344" s="143"/>
      <c r="CJ344" s="143"/>
      <c r="CK344" s="143"/>
      <c r="CL344" s="143"/>
      <c r="CM344" s="90"/>
      <c r="CN344" s="90"/>
      <c r="CO344" s="90"/>
      <c r="CP344" s="90"/>
      <c r="CQ344" s="90"/>
      <c r="CR344" s="90"/>
      <c r="CS344" s="90"/>
      <c r="CT344" s="90"/>
      <c r="CU344" s="90"/>
      <c r="CV344" s="90"/>
      <c r="CW344" s="90"/>
      <c r="CX344" s="90"/>
      <c r="CY344" s="90"/>
      <c r="CZ344" s="90"/>
      <c r="DA344" s="90"/>
      <c r="DB344" s="90"/>
      <c r="DC344" s="90"/>
      <c r="DD344" s="90"/>
      <c r="DE344" s="90"/>
      <c r="DF344" s="90"/>
      <c r="DG344" s="90"/>
      <c r="DH344" s="90"/>
      <c r="DI344" s="90"/>
      <c r="DJ344" s="90"/>
      <c r="DK344" s="90"/>
      <c r="DL344" s="90"/>
      <c r="DM344" s="90"/>
      <c r="DN344" s="90"/>
      <c r="DO344" s="90"/>
      <c r="DP344" s="90"/>
      <c r="DQ344" s="90"/>
      <c r="DR344" s="90"/>
      <c r="DS344" s="90"/>
      <c r="DT344" s="90"/>
      <c r="DU344" s="90"/>
      <c r="DV344" s="90"/>
      <c r="DW344" s="90"/>
      <c r="DX344" s="90"/>
      <c r="DY344" s="90"/>
      <c r="DZ344" s="90"/>
      <c r="EA344" s="90"/>
      <c r="EB344" s="90"/>
      <c r="EC344" s="90"/>
      <c r="ED344" s="90"/>
      <c r="EE344" s="90"/>
      <c r="EF344" s="90"/>
      <c r="EG344" s="90"/>
      <c r="EH344" s="90"/>
      <c r="EI344" s="90"/>
      <c r="EJ344" s="90"/>
      <c r="EK344" s="90"/>
      <c r="EL344" s="90"/>
      <c r="EM344" s="90"/>
    </row>
    <row r="345" spans="1:143" ht="13.2" hidden="1" x14ac:dyDescent="0.25">
      <c r="A345" s="90"/>
      <c r="B345" s="90"/>
      <c r="C345" s="90"/>
      <c r="D345" s="90"/>
      <c r="E345" s="90"/>
      <c r="F345" s="90" t="e">
        <f t="shared" si="27"/>
        <v>#REF!</v>
      </c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 t="e">
        <f t="shared" si="24"/>
        <v>#REF!</v>
      </c>
      <c r="X345" s="90" t="e">
        <f t="shared" si="25"/>
        <v>#REF!</v>
      </c>
      <c r="Y345" s="90"/>
      <c r="Z345" s="90"/>
      <c r="AA345" s="115"/>
      <c r="AB345" s="91"/>
      <c r="AC345" s="91"/>
      <c r="AD345" s="91"/>
      <c r="AE345" s="112"/>
      <c r="AF345" s="113"/>
      <c r="AG345" s="113"/>
      <c r="AH345" s="113"/>
      <c r="AI345" s="113"/>
      <c r="AJ345" s="113"/>
      <c r="AK345" s="113"/>
      <c r="AL345" s="113"/>
      <c r="AM345" s="113"/>
      <c r="AN345" s="213"/>
      <c r="AO345" s="213"/>
      <c r="AP345" s="213"/>
      <c r="AQ345" s="213"/>
      <c r="AR345" s="213"/>
      <c r="AS345" s="213"/>
      <c r="AT345" s="213"/>
      <c r="AU345" s="213"/>
      <c r="AV345" s="213"/>
      <c r="AW345" s="213"/>
      <c r="AX345" s="213"/>
      <c r="AY345" s="213"/>
      <c r="AZ345" s="213"/>
      <c r="BA345" s="213"/>
      <c r="BB345" s="200"/>
      <c r="BC345" s="200"/>
      <c r="BD345" s="200"/>
      <c r="BE345" s="200"/>
      <c r="BF345" s="200"/>
      <c r="BG345" s="200"/>
      <c r="BH345" s="194"/>
      <c r="BI345" s="194"/>
      <c r="BJ345" s="194"/>
      <c r="BK345" s="194"/>
      <c r="BL345" s="194"/>
      <c r="BM345" s="194"/>
      <c r="BN345" s="187" t="str">
        <f t="shared" si="26"/>
        <v/>
      </c>
      <c r="BO345" s="188"/>
      <c r="BP345" s="188"/>
      <c r="BQ345" s="188"/>
      <c r="BR345" s="188"/>
      <c r="BS345" s="188"/>
      <c r="BT345" s="100"/>
      <c r="BU345" s="91"/>
      <c r="BV345" s="91"/>
      <c r="BW345" s="91"/>
      <c r="BX345" s="143"/>
      <c r="BY345" s="143"/>
      <c r="BZ345" s="143"/>
      <c r="CA345" s="143"/>
      <c r="CB345" s="143"/>
      <c r="CC345" s="143"/>
      <c r="CD345" s="143"/>
      <c r="CE345" s="143"/>
      <c r="CF345" s="143"/>
      <c r="CG345" s="143"/>
      <c r="CH345" s="143"/>
      <c r="CI345" s="143"/>
      <c r="CJ345" s="143"/>
      <c r="CK345" s="143"/>
      <c r="CL345" s="143"/>
      <c r="CM345" s="90"/>
      <c r="CN345" s="90"/>
      <c r="CO345" s="90"/>
      <c r="CP345" s="90"/>
      <c r="CQ345" s="90"/>
      <c r="CR345" s="90"/>
      <c r="CS345" s="90"/>
      <c r="CT345" s="90"/>
      <c r="CU345" s="90"/>
      <c r="CV345" s="90"/>
      <c r="CW345" s="90"/>
      <c r="CX345" s="90"/>
      <c r="CY345" s="90"/>
      <c r="CZ345" s="90"/>
      <c r="DA345" s="90"/>
      <c r="DB345" s="90"/>
      <c r="DC345" s="90"/>
      <c r="DD345" s="90"/>
      <c r="DE345" s="90"/>
      <c r="DF345" s="90"/>
      <c r="DG345" s="90"/>
      <c r="DH345" s="90"/>
      <c r="DI345" s="90"/>
      <c r="DJ345" s="90"/>
      <c r="DK345" s="90"/>
      <c r="DL345" s="90"/>
      <c r="DM345" s="90"/>
      <c r="DN345" s="90"/>
      <c r="DO345" s="90"/>
      <c r="DP345" s="90"/>
      <c r="DQ345" s="90"/>
      <c r="DR345" s="90"/>
      <c r="DS345" s="90"/>
      <c r="DT345" s="90"/>
      <c r="DU345" s="90"/>
      <c r="DV345" s="90"/>
      <c r="DW345" s="90"/>
      <c r="DX345" s="90"/>
      <c r="DY345" s="90"/>
      <c r="DZ345" s="90"/>
      <c r="EA345" s="90"/>
      <c r="EB345" s="90"/>
      <c r="EC345" s="90"/>
      <c r="ED345" s="90"/>
      <c r="EE345" s="90"/>
      <c r="EF345" s="90"/>
      <c r="EG345" s="90"/>
      <c r="EH345" s="90"/>
      <c r="EI345" s="90"/>
      <c r="EJ345" s="90"/>
      <c r="EK345" s="90"/>
      <c r="EL345" s="90"/>
      <c r="EM345" s="90"/>
    </row>
    <row r="346" spans="1:143" ht="13.2" hidden="1" x14ac:dyDescent="0.25">
      <c r="A346" s="90"/>
      <c r="B346" s="90"/>
      <c r="C346" s="90"/>
      <c r="D346" s="90"/>
      <c r="E346" s="90"/>
      <c r="F346" s="90" t="e">
        <f t="shared" si="27"/>
        <v>#REF!</v>
      </c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 t="e">
        <f t="shared" si="24"/>
        <v>#REF!</v>
      </c>
      <c r="X346" s="90" t="e">
        <f t="shared" si="25"/>
        <v>#REF!</v>
      </c>
      <c r="Y346" s="90"/>
      <c r="Z346" s="90"/>
      <c r="AA346" s="115"/>
      <c r="AB346" s="91"/>
      <c r="AC346" s="91"/>
      <c r="AD346" s="91"/>
      <c r="AE346" s="201"/>
      <c r="AF346" s="201"/>
      <c r="AG346" s="201"/>
      <c r="AH346" s="201"/>
      <c r="AI346" s="201"/>
      <c r="AJ346" s="201"/>
      <c r="AK346" s="201"/>
      <c r="AL346" s="201"/>
      <c r="AM346" s="201"/>
      <c r="AN346" s="127"/>
      <c r="AO346" s="128"/>
      <c r="AP346" s="128"/>
      <c r="AQ346" s="128"/>
      <c r="AR346" s="128"/>
      <c r="AS346" s="128"/>
      <c r="AT346" s="129"/>
      <c r="AU346" s="130"/>
      <c r="AV346" s="130"/>
      <c r="AW346" s="130"/>
      <c r="AX346" s="130"/>
      <c r="AY346" s="130"/>
      <c r="AZ346" s="130"/>
      <c r="BA346" s="130"/>
      <c r="BB346" s="202"/>
      <c r="BC346" s="202"/>
      <c r="BD346" s="202"/>
      <c r="BE346" s="202"/>
      <c r="BF346" s="202"/>
      <c r="BG346" s="202"/>
      <c r="BH346" s="211"/>
      <c r="BI346" s="211"/>
      <c r="BJ346" s="211"/>
      <c r="BK346" s="211"/>
      <c r="BL346" s="211"/>
      <c r="BM346" s="211"/>
      <c r="BN346" s="204" t="str">
        <f t="shared" si="26"/>
        <v/>
      </c>
      <c r="BO346" s="212"/>
      <c r="BP346" s="212"/>
      <c r="BQ346" s="212"/>
      <c r="BR346" s="212"/>
      <c r="BS346" s="212"/>
      <c r="BT346" s="100"/>
      <c r="BU346" s="91"/>
      <c r="BV346" s="91"/>
      <c r="BW346" s="91"/>
      <c r="BX346" s="143"/>
      <c r="BY346" s="143"/>
      <c r="BZ346" s="143"/>
      <c r="CA346" s="143"/>
      <c r="CB346" s="143"/>
      <c r="CC346" s="143"/>
      <c r="CD346" s="143"/>
      <c r="CE346" s="143"/>
      <c r="CF346" s="143"/>
      <c r="CG346" s="143"/>
      <c r="CH346" s="143"/>
      <c r="CI346" s="143"/>
      <c r="CJ346" s="143"/>
      <c r="CK346" s="143"/>
      <c r="CL346" s="143"/>
      <c r="CM346" s="90"/>
      <c r="CN346" s="90"/>
      <c r="CO346" s="90"/>
      <c r="CP346" s="90"/>
      <c r="CQ346" s="90"/>
      <c r="CR346" s="90"/>
      <c r="CS346" s="90"/>
      <c r="CT346" s="90"/>
      <c r="CU346" s="90"/>
      <c r="CV346" s="90"/>
      <c r="CW346" s="90"/>
      <c r="CX346" s="90"/>
      <c r="CY346" s="90"/>
      <c r="CZ346" s="90"/>
      <c r="DA346" s="90"/>
      <c r="DB346" s="90"/>
      <c r="DC346" s="90"/>
      <c r="DD346" s="90"/>
      <c r="DE346" s="90"/>
      <c r="DF346" s="90"/>
      <c r="DG346" s="90"/>
      <c r="DH346" s="90"/>
      <c r="DI346" s="90"/>
      <c r="DJ346" s="90"/>
      <c r="DK346" s="90"/>
      <c r="DL346" s="90"/>
      <c r="DM346" s="90"/>
      <c r="DN346" s="90"/>
      <c r="DO346" s="90"/>
      <c r="DP346" s="90"/>
      <c r="DQ346" s="90"/>
      <c r="DR346" s="90"/>
      <c r="DS346" s="90"/>
      <c r="DT346" s="90"/>
      <c r="DU346" s="90"/>
      <c r="DV346" s="90"/>
      <c r="DW346" s="90"/>
      <c r="DX346" s="90"/>
      <c r="DY346" s="90"/>
      <c r="DZ346" s="90"/>
      <c r="EA346" s="90"/>
      <c r="EB346" s="90"/>
      <c r="EC346" s="90"/>
      <c r="ED346" s="90"/>
      <c r="EE346" s="90"/>
      <c r="EF346" s="90"/>
      <c r="EG346" s="90"/>
      <c r="EH346" s="90"/>
      <c r="EI346" s="90"/>
      <c r="EJ346" s="90"/>
      <c r="EK346" s="90"/>
      <c r="EL346" s="90"/>
      <c r="EM346" s="90"/>
    </row>
    <row r="347" spans="1:143" ht="13.2" hidden="1" x14ac:dyDescent="0.25">
      <c r="A347" s="90"/>
      <c r="B347" s="90"/>
      <c r="C347" s="90"/>
      <c r="D347" s="90"/>
      <c r="E347" s="90"/>
      <c r="F347" s="90" t="e">
        <f t="shared" si="27"/>
        <v>#REF!</v>
      </c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 t="e">
        <f t="shared" si="24"/>
        <v>#REF!</v>
      </c>
      <c r="X347" s="90" t="e">
        <f t="shared" si="25"/>
        <v>#REF!</v>
      </c>
      <c r="Y347" s="90"/>
      <c r="Z347" s="90"/>
      <c r="AA347" s="115"/>
      <c r="AB347" s="91"/>
      <c r="AC347" s="91"/>
      <c r="AD347" s="91"/>
      <c r="AE347" s="112"/>
      <c r="AF347" s="113"/>
      <c r="AG347" s="113"/>
      <c r="AH347" s="113"/>
      <c r="AI347" s="113"/>
      <c r="AJ347" s="113"/>
      <c r="AK347" s="113"/>
      <c r="AL347" s="113"/>
      <c r="AM347" s="113"/>
      <c r="AN347" s="213"/>
      <c r="AO347" s="213"/>
      <c r="AP347" s="213"/>
      <c r="AQ347" s="213"/>
      <c r="AR347" s="213"/>
      <c r="AS347" s="213"/>
      <c r="AT347" s="213"/>
      <c r="AU347" s="213"/>
      <c r="AV347" s="213"/>
      <c r="AW347" s="213"/>
      <c r="AX347" s="213"/>
      <c r="AY347" s="213"/>
      <c r="AZ347" s="213"/>
      <c r="BA347" s="213"/>
      <c r="BB347" s="200"/>
      <c r="BC347" s="200"/>
      <c r="BD347" s="200"/>
      <c r="BE347" s="200"/>
      <c r="BF347" s="200"/>
      <c r="BG347" s="200"/>
      <c r="BH347" s="194"/>
      <c r="BI347" s="194"/>
      <c r="BJ347" s="194"/>
      <c r="BK347" s="194"/>
      <c r="BL347" s="194"/>
      <c r="BM347" s="194"/>
      <c r="BN347" s="187" t="str">
        <f t="shared" si="26"/>
        <v/>
      </c>
      <c r="BO347" s="188"/>
      <c r="BP347" s="188"/>
      <c r="BQ347" s="188"/>
      <c r="BR347" s="188"/>
      <c r="BS347" s="188"/>
      <c r="BT347" s="100"/>
      <c r="BU347" s="91"/>
      <c r="BV347" s="91"/>
      <c r="BW347" s="91"/>
      <c r="BX347" s="143"/>
      <c r="BY347" s="143"/>
      <c r="BZ347" s="143"/>
      <c r="CA347" s="143"/>
      <c r="CB347" s="143"/>
      <c r="CC347" s="143"/>
      <c r="CD347" s="143"/>
      <c r="CE347" s="143"/>
      <c r="CF347" s="143"/>
      <c r="CG347" s="143"/>
      <c r="CH347" s="143"/>
      <c r="CI347" s="143"/>
      <c r="CJ347" s="143"/>
      <c r="CK347" s="143"/>
      <c r="CL347" s="143"/>
      <c r="CM347" s="90"/>
      <c r="CN347" s="90"/>
      <c r="CO347" s="90"/>
      <c r="CP347" s="90"/>
      <c r="CQ347" s="90"/>
      <c r="CR347" s="90"/>
      <c r="CS347" s="90"/>
      <c r="CT347" s="90"/>
      <c r="CU347" s="90"/>
      <c r="CV347" s="90"/>
      <c r="CW347" s="90"/>
      <c r="CX347" s="90"/>
      <c r="CY347" s="90"/>
      <c r="CZ347" s="90"/>
      <c r="DA347" s="90"/>
      <c r="DB347" s="90"/>
      <c r="DC347" s="90"/>
      <c r="DD347" s="90"/>
      <c r="DE347" s="90"/>
      <c r="DF347" s="90"/>
      <c r="DG347" s="90"/>
      <c r="DH347" s="90"/>
      <c r="DI347" s="90"/>
      <c r="DJ347" s="90"/>
      <c r="DK347" s="90"/>
      <c r="DL347" s="90"/>
      <c r="DM347" s="90"/>
      <c r="DN347" s="90"/>
      <c r="DO347" s="90"/>
      <c r="DP347" s="90"/>
      <c r="DQ347" s="90"/>
      <c r="DR347" s="90"/>
      <c r="DS347" s="90"/>
      <c r="DT347" s="90"/>
      <c r="DU347" s="90"/>
      <c r="DV347" s="90"/>
      <c r="DW347" s="90"/>
      <c r="DX347" s="90"/>
      <c r="DY347" s="90"/>
      <c r="DZ347" s="90"/>
      <c r="EA347" s="90"/>
      <c r="EB347" s="90"/>
      <c r="EC347" s="90"/>
      <c r="ED347" s="90"/>
      <c r="EE347" s="90"/>
      <c r="EF347" s="90"/>
      <c r="EG347" s="90"/>
      <c r="EH347" s="90"/>
      <c r="EI347" s="90"/>
      <c r="EJ347" s="90"/>
      <c r="EK347" s="90"/>
      <c r="EL347" s="90"/>
      <c r="EM347" s="90"/>
    </row>
    <row r="348" spans="1:143" ht="13.2" hidden="1" x14ac:dyDescent="0.25">
      <c r="A348" s="90"/>
      <c r="B348" s="90"/>
      <c r="C348" s="90"/>
      <c r="D348" s="90"/>
      <c r="E348" s="90"/>
      <c r="F348" s="90" t="e">
        <f t="shared" si="27"/>
        <v>#REF!</v>
      </c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 t="e">
        <f t="shared" si="24"/>
        <v>#REF!</v>
      </c>
      <c r="X348" s="90" t="e">
        <f t="shared" si="25"/>
        <v>#REF!</v>
      </c>
      <c r="Y348" s="90"/>
      <c r="Z348" s="90"/>
      <c r="AA348" s="115"/>
      <c r="AB348" s="91"/>
      <c r="AC348" s="91"/>
      <c r="AD348" s="91"/>
      <c r="AE348" s="201"/>
      <c r="AF348" s="201"/>
      <c r="AG348" s="201"/>
      <c r="AH348" s="201"/>
      <c r="AI348" s="201"/>
      <c r="AJ348" s="201"/>
      <c r="AK348" s="201"/>
      <c r="AL348" s="201"/>
      <c r="AM348" s="201"/>
      <c r="AN348" s="127"/>
      <c r="AO348" s="128"/>
      <c r="AP348" s="128"/>
      <c r="AQ348" s="128"/>
      <c r="AR348" s="128"/>
      <c r="AS348" s="128"/>
      <c r="AT348" s="129"/>
      <c r="AU348" s="130"/>
      <c r="AV348" s="130"/>
      <c r="AW348" s="130"/>
      <c r="AX348" s="130"/>
      <c r="AY348" s="130"/>
      <c r="AZ348" s="130"/>
      <c r="BA348" s="130"/>
      <c r="BB348" s="202"/>
      <c r="BC348" s="202"/>
      <c r="BD348" s="202"/>
      <c r="BE348" s="202"/>
      <c r="BF348" s="202"/>
      <c r="BG348" s="202"/>
      <c r="BH348" s="211"/>
      <c r="BI348" s="211"/>
      <c r="BJ348" s="211"/>
      <c r="BK348" s="211"/>
      <c r="BL348" s="211"/>
      <c r="BM348" s="211"/>
      <c r="BN348" s="204" t="str">
        <f t="shared" si="26"/>
        <v/>
      </c>
      <c r="BO348" s="212"/>
      <c r="BP348" s="212"/>
      <c r="BQ348" s="212"/>
      <c r="BR348" s="212"/>
      <c r="BS348" s="212"/>
      <c r="BT348" s="100"/>
      <c r="BU348" s="91"/>
      <c r="BV348" s="91"/>
      <c r="BW348" s="91"/>
      <c r="BX348" s="143"/>
      <c r="BY348" s="143"/>
      <c r="BZ348" s="143"/>
      <c r="CA348" s="143"/>
      <c r="CB348" s="143"/>
      <c r="CC348" s="143"/>
      <c r="CD348" s="143"/>
      <c r="CE348" s="143"/>
      <c r="CF348" s="143"/>
      <c r="CG348" s="143"/>
      <c r="CH348" s="143"/>
      <c r="CI348" s="143"/>
      <c r="CJ348" s="143"/>
      <c r="CK348" s="143"/>
      <c r="CL348" s="143"/>
      <c r="CM348" s="90"/>
      <c r="CN348" s="90"/>
      <c r="CO348" s="90"/>
      <c r="CP348" s="90"/>
      <c r="CQ348" s="90"/>
      <c r="CR348" s="90"/>
      <c r="CS348" s="90"/>
      <c r="CT348" s="90"/>
      <c r="CU348" s="90"/>
      <c r="CV348" s="90"/>
      <c r="CW348" s="90"/>
      <c r="CX348" s="90"/>
      <c r="CY348" s="90"/>
      <c r="CZ348" s="90"/>
      <c r="DA348" s="90"/>
      <c r="DB348" s="90"/>
      <c r="DC348" s="90"/>
      <c r="DD348" s="90"/>
      <c r="DE348" s="90"/>
      <c r="DF348" s="90"/>
      <c r="DG348" s="90"/>
      <c r="DH348" s="90"/>
      <c r="DI348" s="90"/>
      <c r="DJ348" s="90"/>
      <c r="DK348" s="90"/>
      <c r="DL348" s="90"/>
      <c r="DM348" s="90"/>
      <c r="DN348" s="90"/>
      <c r="DO348" s="90"/>
      <c r="DP348" s="90"/>
      <c r="DQ348" s="90"/>
      <c r="DR348" s="90"/>
      <c r="DS348" s="90"/>
      <c r="DT348" s="90"/>
      <c r="DU348" s="90"/>
      <c r="DV348" s="90"/>
      <c r="DW348" s="90"/>
      <c r="DX348" s="90"/>
      <c r="DY348" s="90"/>
      <c r="DZ348" s="90"/>
      <c r="EA348" s="90"/>
      <c r="EB348" s="90"/>
      <c r="EC348" s="90"/>
      <c r="ED348" s="90"/>
      <c r="EE348" s="90"/>
      <c r="EF348" s="90"/>
      <c r="EG348" s="90"/>
      <c r="EH348" s="90"/>
      <c r="EI348" s="90"/>
      <c r="EJ348" s="90"/>
      <c r="EK348" s="90"/>
      <c r="EL348" s="90"/>
      <c r="EM348" s="90"/>
    </row>
    <row r="349" spans="1:143" ht="13.2" hidden="1" x14ac:dyDescent="0.25">
      <c r="A349" s="90"/>
      <c r="B349" s="90"/>
      <c r="C349" s="90"/>
      <c r="D349" s="90"/>
      <c r="E349" s="90"/>
      <c r="F349" s="90" t="e">
        <f t="shared" si="27"/>
        <v>#REF!</v>
      </c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 t="e">
        <f t="shared" si="24"/>
        <v>#REF!</v>
      </c>
      <c r="X349" s="90" t="e">
        <f t="shared" si="25"/>
        <v>#REF!</v>
      </c>
      <c r="Y349" s="90"/>
      <c r="Z349" s="90"/>
      <c r="AA349" s="115"/>
      <c r="AB349" s="91"/>
      <c r="AC349" s="91"/>
      <c r="AD349" s="91"/>
      <c r="AE349" s="112"/>
      <c r="AF349" s="113"/>
      <c r="AG349" s="113"/>
      <c r="AH349" s="113"/>
      <c r="AI349" s="113"/>
      <c r="AJ349" s="113"/>
      <c r="AK349" s="113"/>
      <c r="AL349" s="113"/>
      <c r="AM349" s="113"/>
      <c r="AN349" s="213"/>
      <c r="AO349" s="213"/>
      <c r="AP349" s="213"/>
      <c r="AQ349" s="213"/>
      <c r="AR349" s="213"/>
      <c r="AS349" s="213"/>
      <c r="AT349" s="213"/>
      <c r="AU349" s="213"/>
      <c r="AV349" s="213"/>
      <c r="AW349" s="213"/>
      <c r="AX349" s="213"/>
      <c r="AY349" s="213"/>
      <c r="AZ349" s="213"/>
      <c r="BA349" s="213"/>
      <c r="BB349" s="200"/>
      <c r="BC349" s="200"/>
      <c r="BD349" s="200"/>
      <c r="BE349" s="200"/>
      <c r="BF349" s="200"/>
      <c r="BG349" s="200"/>
      <c r="BH349" s="194"/>
      <c r="BI349" s="194"/>
      <c r="BJ349" s="194"/>
      <c r="BK349" s="194"/>
      <c r="BL349" s="194"/>
      <c r="BM349" s="194"/>
      <c r="BN349" s="187" t="str">
        <f t="shared" si="26"/>
        <v/>
      </c>
      <c r="BO349" s="188"/>
      <c r="BP349" s="188"/>
      <c r="BQ349" s="188"/>
      <c r="BR349" s="188"/>
      <c r="BS349" s="188"/>
      <c r="BT349" s="100"/>
      <c r="BU349" s="91"/>
      <c r="BV349" s="91"/>
      <c r="BW349" s="91"/>
      <c r="BX349" s="143"/>
      <c r="BY349" s="143"/>
      <c r="BZ349" s="143"/>
      <c r="CA349" s="143"/>
      <c r="CB349" s="143"/>
      <c r="CC349" s="143"/>
      <c r="CD349" s="143"/>
      <c r="CE349" s="143"/>
      <c r="CF349" s="143"/>
      <c r="CG349" s="143"/>
      <c r="CH349" s="143"/>
      <c r="CI349" s="143"/>
      <c r="CJ349" s="143"/>
      <c r="CK349" s="143"/>
      <c r="CL349" s="143"/>
      <c r="CM349" s="90"/>
      <c r="CN349" s="90"/>
      <c r="CO349" s="90"/>
      <c r="CP349" s="90"/>
      <c r="CQ349" s="90"/>
      <c r="CR349" s="90"/>
      <c r="CS349" s="90"/>
      <c r="CT349" s="90"/>
      <c r="CU349" s="90"/>
      <c r="CV349" s="90"/>
      <c r="CW349" s="90"/>
      <c r="CX349" s="90"/>
      <c r="CY349" s="90"/>
      <c r="CZ349" s="90"/>
      <c r="DA349" s="90"/>
      <c r="DB349" s="90"/>
      <c r="DC349" s="90"/>
      <c r="DD349" s="90"/>
      <c r="DE349" s="90"/>
      <c r="DF349" s="90"/>
      <c r="DG349" s="90"/>
      <c r="DH349" s="90"/>
      <c r="DI349" s="90"/>
      <c r="DJ349" s="90"/>
      <c r="DK349" s="90"/>
      <c r="DL349" s="90"/>
      <c r="DM349" s="90"/>
      <c r="DN349" s="90"/>
      <c r="DO349" s="90"/>
      <c r="DP349" s="90"/>
      <c r="DQ349" s="90"/>
      <c r="DR349" s="90"/>
      <c r="DS349" s="90"/>
      <c r="DT349" s="90"/>
      <c r="DU349" s="90"/>
      <c r="DV349" s="90"/>
      <c r="DW349" s="90"/>
      <c r="DX349" s="90"/>
      <c r="DY349" s="90"/>
      <c r="DZ349" s="90"/>
      <c r="EA349" s="90"/>
      <c r="EB349" s="90"/>
      <c r="EC349" s="90"/>
      <c r="ED349" s="90"/>
      <c r="EE349" s="90"/>
      <c r="EF349" s="90"/>
      <c r="EG349" s="90"/>
      <c r="EH349" s="90"/>
      <c r="EI349" s="90"/>
      <c r="EJ349" s="90"/>
      <c r="EK349" s="90"/>
      <c r="EL349" s="90"/>
      <c r="EM349" s="90"/>
    </row>
    <row r="350" spans="1:143" ht="13.2" hidden="1" x14ac:dyDescent="0.25">
      <c r="A350" s="90"/>
      <c r="B350" s="90"/>
      <c r="C350" s="90"/>
      <c r="D350" s="90"/>
      <c r="E350" s="90"/>
      <c r="F350" s="90" t="e">
        <f t="shared" si="27"/>
        <v>#REF!</v>
      </c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 t="e">
        <f t="shared" si="24"/>
        <v>#REF!</v>
      </c>
      <c r="X350" s="90" t="e">
        <f t="shared" si="25"/>
        <v>#REF!</v>
      </c>
      <c r="Y350" s="90"/>
      <c r="Z350" s="90"/>
      <c r="AA350" s="115"/>
      <c r="AB350" s="91"/>
      <c r="AC350" s="91"/>
      <c r="AD350" s="91"/>
      <c r="AE350" s="201"/>
      <c r="AF350" s="201"/>
      <c r="AG350" s="201"/>
      <c r="AH350" s="201"/>
      <c r="AI350" s="201"/>
      <c r="AJ350" s="201"/>
      <c r="AK350" s="201"/>
      <c r="AL350" s="201"/>
      <c r="AM350" s="201"/>
      <c r="AN350" s="127"/>
      <c r="AO350" s="128"/>
      <c r="AP350" s="128"/>
      <c r="AQ350" s="128"/>
      <c r="AR350" s="128"/>
      <c r="AS350" s="128"/>
      <c r="AT350" s="129"/>
      <c r="AU350" s="130"/>
      <c r="AV350" s="130"/>
      <c r="AW350" s="130"/>
      <c r="AX350" s="130"/>
      <c r="AY350" s="130"/>
      <c r="AZ350" s="130"/>
      <c r="BA350" s="130"/>
      <c r="BB350" s="202"/>
      <c r="BC350" s="202"/>
      <c r="BD350" s="202"/>
      <c r="BE350" s="202"/>
      <c r="BF350" s="202"/>
      <c r="BG350" s="202"/>
      <c r="BH350" s="211"/>
      <c r="BI350" s="211"/>
      <c r="BJ350" s="211"/>
      <c r="BK350" s="211"/>
      <c r="BL350" s="211"/>
      <c r="BM350" s="211"/>
      <c r="BN350" s="204" t="str">
        <f t="shared" si="26"/>
        <v/>
      </c>
      <c r="BO350" s="212"/>
      <c r="BP350" s="212"/>
      <c r="BQ350" s="212"/>
      <c r="BR350" s="212"/>
      <c r="BS350" s="212"/>
      <c r="BT350" s="100"/>
      <c r="BU350" s="91"/>
      <c r="BV350" s="91"/>
      <c r="BW350" s="91"/>
      <c r="BX350" s="143"/>
      <c r="BY350" s="143"/>
      <c r="BZ350" s="143"/>
      <c r="CA350" s="143"/>
      <c r="CB350" s="143"/>
      <c r="CC350" s="143"/>
      <c r="CD350" s="143"/>
      <c r="CE350" s="143"/>
      <c r="CF350" s="143"/>
      <c r="CG350" s="143"/>
      <c r="CH350" s="143"/>
      <c r="CI350" s="143"/>
      <c r="CJ350" s="143"/>
      <c r="CK350" s="143"/>
      <c r="CL350" s="143"/>
      <c r="CM350" s="90"/>
      <c r="CN350" s="90"/>
      <c r="CO350" s="90"/>
      <c r="CP350" s="90"/>
      <c r="CQ350" s="90"/>
      <c r="CR350" s="90"/>
      <c r="CS350" s="90"/>
      <c r="CT350" s="90"/>
      <c r="CU350" s="90"/>
      <c r="CV350" s="90"/>
      <c r="CW350" s="90"/>
      <c r="CX350" s="90"/>
      <c r="CY350" s="90"/>
      <c r="CZ350" s="90"/>
      <c r="DA350" s="90"/>
      <c r="DB350" s="90"/>
      <c r="DC350" s="90"/>
      <c r="DD350" s="90"/>
      <c r="DE350" s="90"/>
      <c r="DF350" s="90"/>
      <c r="DG350" s="90"/>
      <c r="DH350" s="90"/>
      <c r="DI350" s="90"/>
      <c r="DJ350" s="90"/>
      <c r="DK350" s="90"/>
      <c r="DL350" s="90"/>
      <c r="DM350" s="90"/>
      <c r="DN350" s="90"/>
      <c r="DO350" s="90"/>
      <c r="DP350" s="90"/>
      <c r="DQ350" s="90"/>
      <c r="DR350" s="90"/>
      <c r="DS350" s="90"/>
      <c r="DT350" s="90"/>
      <c r="DU350" s="90"/>
      <c r="DV350" s="90"/>
      <c r="DW350" s="90"/>
      <c r="DX350" s="90"/>
      <c r="DY350" s="90"/>
      <c r="DZ350" s="90"/>
      <c r="EA350" s="90"/>
      <c r="EB350" s="90"/>
      <c r="EC350" s="90"/>
      <c r="ED350" s="90"/>
      <c r="EE350" s="90"/>
      <c r="EF350" s="90"/>
      <c r="EG350" s="90"/>
      <c r="EH350" s="90"/>
      <c r="EI350" s="90"/>
      <c r="EJ350" s="90"/>
      <c r="EK350" s="90"/>
      <c r="EL350" s="90"/>
      <c r="EM350" s="90"/>
    </row>
    <row r="351" spans="1:143" ht="13.2" hidden="1" x14ac:dyDescent="0.25">
      <c r="A351" s="90"/>
      <c r="B351" s="90"/>
      <c r="C351" s="90"/>
      <c r="D351" s="90"/>
      <c r="E351" s="90"/>
      <c r="F351" s="90" t="e">
        <f t="shared" si="27"/>
        <v>#REF!</v>
      </c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 t="e">
        <f t="shared" si="24"/>
        <v>#REF!</v>
      </c>
      <c r="X351" s="90" t="e">
        <f t="shared" si="25"/>
        <v>#REF!</v>
      </c>
      <c r="Y351" s="90"/>
      <c r="Z351" s="90"/>
      <c r="AA351" s="115"/>
      <c r="AB351" s="91"/>
      <c r="AC351" s="91"/>
      <c r="AD351" s="91"/>
      <c r="AE351" s="112"/>
      <c r="AF351" s="113"/>
      <c r="AG351" s="113"/>
      <c r="AH351" s="113"/>
      <c r="AI351" s="113"/>
      <c r="AJ351" s="113"/>
      <c r="AK351" s="113"/>
      <c r="AL351" s="113"/>
      <c r="AM351" s="113"/>
      <c r="AN351" s="213"/>
      <c r="AO351" s="213"/>
      <c r="AP351" s="213"/>
      <c r="AQ351" s="213"/>
      <c r="AR351" s="213"/>
      <c r="AS351" s="213"/>
      <c r="AT351" s="213"/>
      <c r="AU351" s="213"/>
      <c r="AV351" s="213"/>
      <c r="AW351" s="213"/>
      <c r="AX351" s="213"/>
      <c r="AY351" s="213"/>
      <c r="AZ351" s="213"/>
      <c r="BA351" s="213"/>
      <c r="BB351" s="200"/>
      <c r="BC351" s="200"/>
      <c r="BD351" s="200"/>
      <c r="BE351" s="200"/>
      <c r="BF351" s="200"/>
      <c r="BG351" s="200"/>
      <c r="BH351" s="194"/>
      <c r="BI351" s="194"/>
      <c r="BJ351" s="194"/>
      <c r="BK351" s="194"/>
      <c r="BL351" s="194"/>
      <c r="BM351" s="194"/>
      <c r="BN351" s="187" t="str">
        <f t="shared" si="26"/>
        <v/>
      </c>
      <c r="BO351" s="188"/>
      <c r="BP351" s="188"/>
      <c r="BQ351" s="188"/>
      <c r="BR351" s="188"/>
      <c r="BS351" s="188"/>
      <c r="BT351" s="100"/>
      <c r="BU351" s="91"/>
      <c r="BV351" s="91"/>
      <c r="BW351" s="91"/>
      <c r="BX351" s="143"/>
      <c r="BY351" s="143"/>
      <c r="BZ351" s="143"/>
      <c r="CA351" s="143"/>
      <c r="CB351" s="143"/>
      <c r="CC351" s="143"/>
      <c r="CD351" s="143"/>
      <c r="CE351" s="143"/>
      <c r="CF351" s="143"/>
      <c r="CG351" s="143"/>
      <c r="CH351" s="143"/>
      <c r="CI351" s="143"/>
      <c r="CJ351" s="143"/>
      <c r="CK351" s="143"/>
      <c r="CL351" s="143"/>
      <c r="CM351" s="90"/>
      <c r="CN351" s="90"/>
      <c r="CO351" s="90"/>
      <c r="CP351" s="90"/>
      <c r="CQ351" s="90"/>
      <c r="CR351" s="90"/>
      <c r="CS351" s="90"/>
      <c r="CT351" s="90"/>
      <c r="CU351" s="90"/>
      <c r="CV351" s="90"/>
      <c r="CW351" s="90"/>
      <c r="CX351" s="90"/>
      <c r="CY351" s="90"/>
      <c r="CZ351" s="90"/>
      <c r="DA351" s="90"/>
      <c r="DB351" s="90"/>
      <c r="DC351" s="90"/>
      <c r="DD351" s="90"/>
      <c r="DE351" s="90"/>
      <c r="DF351" s="90"/>
      <c r="DG351" s="90"/>
      <c r="DH351" s="90"/>
      <c r="DI351" s="90"/>
      <c r="DJ351" s="90"/>
      <c r="DK351" s="90"/>
      <c r="DL351" s="90"/>
      <c r="DM351" s="90"/>
      <c r="DN351" s="90"/>
      <c r="DO351" s="90"/>
      <c r="DP351" s="90"/>
      <c r="DQ351" s="90"/>
      <c r="DR351" s="90"/>
      <c r="DS351" s="90"/>
      <c r="DT351" s="90"/>
      <c r="DU351" s="90"/>
      <c r="DV351" s="90"/>
      <c r="DW351" s="90"/>
      <c r="DX351" s="90"/>
      <c r="DY351" s="90"/>
      <c r="DZ351" s="90"/>
      <c r="EA351" s="90"/>
      <c r="EB351" s="90"/>
      <c r="EC351" s="90"/>
      <c r="ED351" s="90"/>
      <c r="EE351" s="90"/>
      <c r="EF351" s="90"/>
      <c r="EG351" s="90"/>
      <c r="EH351" s="90"/>
      <c r="EI351" s="90"/>
      <c r="EJ351" s="90"/>
      <c r="EK351" s="90"/>
      <c r="EL351" s="90"/>
      <c r="EM351" s="90"/>
    </row>
    <row r="352" spans="1:143" ht="13.2" hidden="1" x14ac:dyDescent="0.25">
      <c r="A352" s="90"/>
      <c r="B352" s="90"/>
      <c r="C352" s="90"/>
      <c r="D352" s="90"/>
      <c r="E352" s="90"/>
      <c r="F352" s="90" t="e">
        <f t="shared" si="27"/>
        <v>#REF!</v>
      </c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 t="e">
        <f t="shared" si="24"/>
        <v>#REF!</v>
      </c>
      <c r="X352" s="90" t="e">
        <f t="shared" si="25"/>
        <v>#REF!</v>
      </c>
      <c r="Y352" s="90"/>
      <c r="Z352" s="90"/>
      <c r="AA352" s="115"/>
      <c r="AB352" s="91"/>
      <c r="AC352" s="91"/>
      <c r="AD352" s="91"/>
      <c r="AE352" s="201"/>
      <c r="AF352" s="201"/>
      <c r="AG352" s="201"/>
      <c r="AH352" s="201"/>
      <c r="AI352" s="201"/>
      <c r="AJ352" s="201"/>
      <c r="AK352" s="201"/>
      <c r="AL352" s="201"/>
      <c r="AM352" s="201"/>
      <c r="AN352" s="127"/>
      <c r="AO352" s="128"/>
      <c r="AP352" s="128"/>
      <c r="AQ352" s="128"/>
      <c r="AR352" s="128"/>
      <c r="AS352" s="128"/>
      <c r="AT352" s="129"/>
      <c r="AU352" s="130"/>
      <c r="AV352" s="130"/>
      <c r="AW352" s="130"/>
      <c r="AX352" s="130"/>
      <c r="AY352" s="130"/>
      <c r="AZ352" s="130"/>
      <c r="BA352" s="130"/>
      <c r="BB352" s="202"/>
      <c r="BC352" s="202"/>
      <c r="BD352" s="202"/>
      <c r="BE352" s="202"/>
      <c r="BF352" s="202"/>
      <c r="BG352" s="202"/>
      <c r="BH352" s="211"/>
      <c r="BI352" s="211"/>
      <c r="BJ352" s="211"/>
      <c r="BK352" s="211"/>
      <c r="BL352" s="211"/>
      <c r="BM352" s="211"/>
      <c r="BN352" s="204" t="str">
        <f t="shared" si="26"/>
        <v/>
      </c>
      <c r="BO352" s="212"/>
      <c r="BP352" s="212"/>
      <c r="BQ352" s="212"/>
      <c r="BR352" s="212"/>
      <c r="BS352" s="212"/>
      <c r="BT352" s="100"/>
      <c r="BU352" s="91"/>
      <c r="BV352" s="91"/>
      <c r="BW352" s="91"/>
      <c r="BX352" s="143"/>
      <c r="BY352" s="143"/>
      <c r="BZ352" s="143"/>
      <c r="CA352" s="143"/>
      <c r="CB352" s="143"/>
      <c r="CC352" s="143"/>
      <c r="CD352" s="143"/>
      <c r="CE352" s="143"/>
      <c r="CF352" s="143"/>
      <c r="CG352" s="143"/>
      <c r="CH352" s="143"/>
      <c r="CI352" s="143"/>
      <c r="CJ352" s="143"/>
      <c r="CK352" s="143"/>
      <c r="CL352" s="143"/>
      <c r="CM352" s="90"/>
      <c r="CN352" s="90"/>
      <c r="CO352" s="90"/>
      <c r="CP352" s="90"/>
      <c r="CQ352" s="90"/>
      <c r="CR352" s="90"/>
      <c r="CS352" s="90"/>
      <c r="CT352" s="90"/>
      <c r="CU352" s="90"/>
      <c r="CV352" s="90"/>
      <c r="CW352" s="90"/>
      <c r="CX352" s="90"/>
      <c r="CY352" s="90"/>
      <c r="CZ352" s="90"/>
      <c r="DA352" s="90"/>
      <c r="DB352" s="90"/>
      <c r="DC352" s="90"/>
      <c r="DD352" s="90"/>
      <c r="DE352" s="90"/>
      <c r="DF352" s="90"/>
      <c r="DG352" s="90"/>
      <c r="DH352" s="90"/>
      <c r="DI352" s="90"/>
      <c r="DJ352" s="90"/>
      <c r="DK352" s="90"/>
      <c r="DL352" s="90"/>
      <c r="DM352" s="90"/>
      <c r="DN352" s="90"/>
      <c r="DO352" s="90"/>
      <c r="DP352" s="90"/>
      <c r="DQ352" s="90"/>
      <c r="DR352" s="90"/>
      <c r="DS352" s="90"/>
      <c r="DT352" s="90"/>
      <c r="DU352" s="90"/>
      <c r="DV352" s="90"/>
      <c r="DW352" s="90"/>
      <c r="DX352" s="90"/>
      <c r="DY352" s="90"/>
      <c r="DZ352" s="90"/>
      <c r="EA352" s="90"/>
      <c r="EB352" s="90"/>
      <c r="EC352" s="90"/>
      <c r="ED352" s="90"/>
      <c r="EE352" s="90"/>
      <c r="EF352" s="90"/>
      <c r="EG352" s="90"/>
      <c r="EH352" s="90"/>
      <c r="EI352" s="90"/>
      <c r="EJ352" s="90"/>
      <c r="EK352" s="90"/>
      <c r="EL352" s="90"/>
      <c r="EM352" s="90"/>
    </row>
    <row r="353" spans="1:144" ht="13.2" hidden="1" x14ac:dyDescent="0.25">
      <c r="A353" s="90"/>
      <c r="B353" s="90"/>
      <c r="C353" s="90"/>
      <c r="D353" s="90"/>
      <c r="E353" s="90"/>
      <c r="F353" s="90" t="e">
        <f t="shared" si="27"/>
        <v>#REF!</v>
      </c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 t="e">
        <f t="shared" si="24"/>
        <v>#REF!</v>
      </c>
      <c r="X353" s="90" t="e">
        <f t="shared" si="25"/>
        <v>#REF!</v>
      </c>
      <c r="Y353" s="90"/>
      <c r="Z353" s="90"/>
      <c r="AA353" s="115"/>
      <c r="AB353" s="91"/>
      <c r="AC353" s="91"/>
      <c r="AD353" s="91"/>
      <c r="AE353" s="112"/>
      <c r="AF353" s="113"/>
      <c r="AG353" s="113"/>
      <c r="AH353" s="113"/>
      <c r="AI353" s="113"/>
      <c r="AJ353" s="113"/>
      <c r="AK353" s="113"/>
      <c r="AL353" s="113"/>
      <c r="AM353" s="113"/>
      <c r="AN353" s="213"/>
      <c r="AO353" s="213"/>
      <c r="AP353" s="213"/>
      <c r="AQ353" s="213"/>
      <c r="AR353" s="213"/>
      <c r="AS353" s="213"/>
      <c r="AT353" s="213"/>
      <c r="AU353" s="213"/>
      <c r="AV353" s="213"/>
      <c r="AW353" s="213"/>
      <c r="AX353" s="213"/>
      <c r="AY353" s="213"/>
      <c r="AZ353" s="213"/>
      <c r="BA353" s="213"/>
      <c r="BB353" s="200"/>
      <c r="BC353" s="200"/>
      <c r="BD353" s="200"/>
      <c r="BE353" s="200"/>
      <c r="BF353" s="200"/>
      <c r="BG353" s="200"/>
      <c r="BH353" s="194"/>
      <c r="BI353" s="194"/>
      <c r="BJ353" s="194"/>
      <c r="BK353" s="194"/>
      <c r="BL353" s="194"/>
      <c r="BM353" s="194"/>
      <c r="BN353" s="187" t="str">
        <f t="shared" si="26"/>
        <v/>
      </c>
      <c r="BO353" s="188"/>
      <c r="BP353" s="188"/>
      <c r="BQ353" s="188"/>
      <c r="BR353" s="188"/>
      <c r="BS353" s="188"/>
      <c r="BT353" s="100"/>
      <c r="BU353" s="91"/>
      <c r="BV353" s="91"/>
      <c r="BW353" s="91"/>
      <c r="BX353" s="143"/>
      <c r="BY353" s="143"/>
      <c r="BZ353" s="143"/>
      <c r="CA353" s="143"/>
      <c r="CB353" s="143"/>
      <c r="CC353" s="143"/>
      <c r="CD353" s="143"/>
      <c r="CE353" s="143"/>
      <c r="CF353" s="143"/>
      <c r="CG353" s="143"/>
      <c r="CH353" s="143"/>
      <c r="CI353" s="143"/>
      <c r="CJ353" s="143"/>
      <c r="CK353" s="143"/>
      <c r="CL353" s="143"/>
      <c r="CM353" s="90"/>
      <c r="CN353" s="90"/>
      <c r="CO353" s="90"/>
      <c r="CP353" s="90"/>
      <c r="CQ353" s="90"/>
      <c r="CR353" s="90"/>
      <c r="CS353" s="90"/>
      <c r="CT353" s="90"/>
      <c r="CU353" s="90"/>
      <c r="CV353" s="90"/>
      <c r="CW353" s="90"/>
      <c r="CX353" s="90"/>
      <c r="CY353" s="90"/>
      <c r="CZ353" s="90"/>
      <c r="DA353" s="90"/>
      <c r="DB353" s="90"/>
      <c r="DC353" s="90"/>
      <c r="DD353" s="90"/>
      <c r="DE353" s="90"/>
      <c r="DF353" s="90"/>
      <c r="DG353" s="90"/>
      <c r="DH353" s="90"/>
      <c r="DI353" s="90"/>
      <c r="DJ353" s="90"/>
      <c r="DK353" s="90"/>
      <c r="DL353" s="90"/>
      <c r="DM353" s="90"/>
      <c r="DN353" s="90"/>
      <c r="DO353" s="90"/>
      <c r="DP353" s="90"/>
      <c r="DQ353" s="90"/>
      <c r="DR353" s="90"/>
      <c r="DS353" s="90"/>
      <c r="DT353" s="90"/>
      <c r="DU353" s="90"/>
      <c r="DV353" s="90"/>
      <c r="DW353" s="90"/>
      <c r="DX353" s="90"/>
      <c r="DY353" s="90"/>
      <c r="DZ353" s="90"/>
      <c r="EA353" s="90"/>
      <c r="EB353" s="90"/>
      <c r="EC353" s="90"/>
      <c r="ED353" s="90"/>
      <c r="EE353" s="90"/>
      <c r="EF353" s="90"/>
      <c r="EG353" s="90"/>
      <c r="EH353" s="90"/>
      <c r="EI353" s="90"/>
      <c r="EJ353" s="90"/>
      <c r="EK353" s="90"/>
      <c r="EL353" s="90"/>
      <c r="EM353" s="90"/>
    </row>
    <row r="354" spans="1:144" ht="13.2" hidden="1" x14ac:dyDescent="0.25">
      <c r="A354" s="90"/>
      <c r="B354" s="90"/>
      <c r="C354" s="90"/>
      <c r="D354" s="90"/>
      <c r="E354" s="90"/>
      <c r="F354" s="90" t="e">
        <f t="shared" si="27"/>
        <v>#REF!</v>
      </c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 t="e">
        <f t="shared" si="24"/>
        <v>#REF!</v>
      </c>
      <c r="X354" s="90" t="e">
        <f t="shared" si="25"/>
        <v>#REF!</v>
      </c>
      <c r="Y354" s="90"/>
      <c r="Z354" s="90"/>
      <c r="AA354" s="115"/>
      <c r="AB354" s="91"/>
      <c r="AC354" s="91"/>
      <c r="AD354" s="91"/>
      <c r="AE354" s="201"/>
      <c r="AF354" s="201"/>
      <c r="AG354" s="201"/>
      <c r="AH354" s="201"/>
      <c r="AI354" s="201"/>
      <c r="AJ354" s="201"/>
      <c r="AK354" s="201"/>
      <c r="AL354" s="201"/>
      <c r="AM354" s="201"/>
      <c r="AN354" s="127"/>
      <c r="AO354" s="128"/>
      <c r="AP354" s="128"/>
      <c r="AQ354" s="128"/>
      <c r="AR354" s="128"/>
      <c r="AS354" s="128"/>
      <c r="AT354" s="129"/>
      <c r="AU354" s="130"/>
      <c r="AV354" s="130"/>
      <c r="AW354" s="130"/>
      <c r="AX354" s="130"/>
      <c r="AY354" s="130"/>
      <c r="AZ354" s="130"/>
      <c r="BA354" s="130"/>
      <c r="BB354" s="202"/>
      <c r="BC354" s="202"/>
      <c r="BD354" s="202"/>
      <c r="BE354" s="202"/>
      <c r="BF354" s="202"/>
      <c r="BG354" s="202"/>
      <c r="BH354" s="211"/>
      <c r="BI354" s="211"/>
      <c r="BJ354" s="211"/>
      <c r="BK354" s="211"/>
      <c r="BL354" s="211"/>
      <c r="BM354" s="211"/>
      <c r="BN354" s="204" t="str">
        <f t="shared" si="26"/>
        <v/>
      </c>
      <c r="BO354" s="212"/>
      <c r="BP354" s="212"/>
      <c r="BQ354" s="212"/>
      <c r="BR354" s="212"/>
      <c r="BS354" s="212"/>
      <c r="BT354" s="100"/>
      <c r="BU354" s="91"/>
      <c r="BV354" s="91"/>
      <c r="BW354" s="91"/>
      <c r="BX354" s="143"/>
      <c r="BY354" s="143"/>
      <c r="BZ354" s="143"/>
      <c r="CA354" s="143"/>
      <c r="CB354" s="143"/>
      <c r="CC354" s="143"/>
      <c r="CD354" s="143"/>
      <c r="CE354" s="143"/>
      <c r="CF354" s="143"/>
      <c r="CG354" s="143"/>
      <c r="CH354" s="143"/>
      <c r="CI354" s="143"/>
      <c r="CJ354" s="143"/>
      <c r="CK354" s="143"/>
      <c r="CL354" s="143"/>
      <c r="CM354" s="90"/>
      <c r="CN354" s="90"/>
      <c r="CO354" s="90"/>
      <c r="CP354" s="90"/>
      <c r="CQ354" s="90"/>
      <c r="CR354" s="90"/>
      <c r="CS354" s="90"/>
      <c r="CT354" s="90"/>
      <c r="CU354" s="90"/>
      <c r="CV354" s="90"/>
      <c r="CW354" s="90"/>
      <c r="CX354" s="90"/>
      <c r="CY354" s="90"/>
      <c r="CZ354" s="90"/>
      <c r="DA354" s="90"/>
      <c r="DB354" s="90"/>
      <c r="DC354" s="90"/>
      <c r="DD354" s="90"/>
      <c r="DE354" s="90"/>
      <c r="DF354" s="90"/>
      <c r="DG354" s="90"/>
      <c r="DH354" s="90"/>
      <c r="DI354" s="90"/>
      <c r="DJ354" s="90"/>
      <c r="DK354" s="90"/>
      <c r="DL354" s="90"/>
      <c r="DM354" s="90"/>
      <c r="DN354" s="90"/>
      <c r="DO354" s="90"/>
      <c r="DP354" s="90"/>
      <c r="DQ354" s="90"/>
      <c r="DR354" s="90"/>
      <c r="DS354" s="90"/>
      <c r="DT354" s="90"/>
      <c r="DU354" s="90"/>
      <c r="DV354" s="90"/>
      <c r="DW354" s="90"/>
      <c r="DX354" s="90"/>
      <c r="DY354" s="90"/>
      <c r="DZ354" s="90"/>
      <c r="EA354" s="90"/>
      <c r="EB354" s="90"/>
      <c r="EC354" s="90"/>
      <c r="ED354" s="90"/>
      <c r="EE354" s="90"/>
      <c r="EF354" s="90"/>
      <c r="EG354" s="90"/>
      <c r="EH354" s="90"/>
      <c r="EI354" s="90"/>
      <c r="EJ354" s="90"/>
      <c r="EK354" s="90"/>
      <c r="EL354" s="90"/>
      <c r="EM354" s="90"/>
    </row>
    <row r="355" spans="1:144" ht="13.2" hidden="1" x14ac:dyDescent="0.25">
      <c r="A355" s="90"/>
      <c r="B355" s="90"/>
      <c r="C355" s="90"/>
      <c r="D355" s="90"/>
      <c r="E355" s="90"/>
      <c r="F355" s="90" t="e">
        <f t="shared" si="27"/>
        <v>#REF!</v>
      </c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 t="e">
        <f t="shared" si="24"/>
        <v>#REF!</v>
      </c>
      <c r="X355" s="90" t="e">
        <f t="shared" si="25"/>
        <v>#REF!</v>
      </c>
      <c r="Y355" s="90"/>
      <c r="Z355" s="90"/>
      <c r="AA355" s="115"/>
      <c r="AB355" s="91"/>
      <c r="AC355" s="91"/>
      <c r="AD355" s="91"/>
      <c r="AE355" s="112"/>
      <c r="AF355" s="113"/>
      <c r="AG355" s="113"/>
      <c r="AH355" s="113"/>
      <c r="AI355" s="113"/>
      <c r="AJ355" s="113"/>
      <c r="AK355" s="113"/>
      <c r="AL355" s="113"/>
      <c r="AM355" s="113"/>
      <c r="AN355" s="213"/>
      <c r="AO355" s="213"/>
      <c r="AP355" s="213"/>
      <c r="AQ355" s="213"/>
      <c r="AR355" s="213"/>
      <c r="AS355" s="213"/>
      <c r="AT355" s="213"/>
      <c r="AU355" s="213"/>
      <c r="AV355" s="213"/>
      <c r="AW355" s="213"/>
      <c r="AX355" s="213"/>
      <c r="AY355" s="213"/>
      <c r="AZ355" s="213"/>
      <c r="BA355" s="213"/>
      <c r="BB355" s="200"/>
      <c r="BC355" s="200"/>
      <c r="BD355" s="200"/>
      <c r="BE355" s="200"/>
      <c r="BF355" s="200"/>
      <c r="BG355" s="200"/>
      <c r="BH355" s="194"/>
      <c r="BI355" s="194"/>
      <c r="BJ355" s="194"/>
      <c r="BK355" s="194"/>
      <c r="BL355" s="194"/>
      <c r="BM355" s="194"/>
      <c r="BN355" s="187" t="str">
        <f t="shared" si="26"/>
        <v/>
      </c>
      <c r="BO355" s="188"/>
      <c r="BP355" s="188"/>
      <c r="BQ355" s="188"/>
      <c r="BR355" s="188"/>
      <c r="BS355" s="188"/>
      <c r="BT355" s="100"/>
      <c r="BU355" s="91"/>
      <c r="BV355" s="91"/>
      <c r="BW355" s="91"/>
      <c r="BX355" s="143"/>
      <c r="BY355" s="143"/>
      <c r="BZ355" s="143"/>
      <c r="CA355" s="143"/>
      <c r="CB355" s="143"/>
      <c r="CC355" s="143"/>
      <c r="CD355" s="143"/>
      <c r="CE355" s="143"/>
      <c r="CF355" s="143"/>
      <c r="CG355" s="143"/>
      <c r="CH355" s="143"/>
      <c r="CI355" s="143"/>
      <c r="CJ355" s="143"/>
      <c r="CK355" s="143"/>
      <c r="CL355" s="143"/>
      <c r="CM355" s="90"/>
      <c r="CN355" s="90"/>
      <c r="CO355" s="90"/>
      <c r="CP355" s="90"/>
      <c r="CQ355" s="90"/>
      <c r="CR355" s="90"/>
      <c r="CS355" s="90"/>
      <c r="CT355" s="90"/>
      <c r="CU355" s="90"/>
      <c r="CV355" s="90"/>
      <c r="CW355" s="90"/>
      <c r="CX355" s="90"/>
      <c r="CY355" s="90"/>
      <c r="CZ355" s="90"/>
      <c r="DA355" s="90"/>
      <c r="DB355" s="90"/>
      <c r="DC355" s="90"/>
      <c r="DD355" s="90"/>
      <c r="DE355" s="90"/>
      <c r="DF355" s="90"/>
      <c r="DG355" s="90"/>
      <c r="DH355" s="90"/>
      <c r="DI355" s="90"/>
      <c r="DJ355" s="90"/>
      <c r="DK355" s="90"/>
      <c r="DL355" s="90"/>
      <c r="DM355" s="90"/>
      <c r="DN355" s="90"/>
      <c r="DO355" s="90"/>
      <c r="DP355" s="90"/>
      <c r="DQ355" s="90"/>
      <c r="DR355" s="90"/>
      <c r="DS355" s="90"/>
      <c r="DT355" s="90"/>
      <c r="DU355" s="90"/>
      <c r="DV355" s="90"/>
      <c r="DW355" s="90"/>
      <c r="DX355" s="90"/>
      <c r="DY355" s="90"/>
      <c r="DZ355" s="90"/>
      <c r="EA355" s="90"/>
      <c r="EB355" s="90"/>
      <c r="EC355" s="90"/>
      <c r="ED355" s="90"/>
      <c r="EE355" s="90"/>
      <c r="EF355" s="90"/>
      <c r="EG355" s="90"/>
      <c r="EH355" s="90"/>
      <c r="EI355" s="90"/>
      <c r="EJ355" s="90"/>
      <c r="EK355" s="90"/>
      <c r="EL355" s="90"/>
      <c r="EM355" s="90"/>
    </row>
    <row r="356" spans="1:144" ht="13.2" hidden="1" x14ac:dyDescent="0.25">
      <c r="A356" s="90"/>
      <c r="B356" s="90"/>
      <c r="C356" s="90"/>
      <c r="D356" s="90"/>
      <c r="E356" s="90"/>
      <c r="F356" s="90" t="e">
        <f t="shared" si="27"/>
        <v>#REF!</v>
      </c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 t="e">
        <f t="shared" si="24"/>
        <v>#REF!</v>
      </c>
      <c r="X356" s="90" t="e">
        <f t="shared" si="25"/>
        <v>#REF!</v>
      </c>
      <c r="Y356" s="90"/>
      <c r="Z356" s="90"/>
      <c r="AA356" s="115"/>
      <c r="AB356" s="91"/>
      <c r="AC356" s="91"/>
      <c r="AD356" s="91"/>
      <c r="AE356" s="201"/>
      <c r="AF356" s="201"/>
      <c r="AG356" s="201"/>
      <c r="AH356" s="201"/>
      <c r="AI356" s="201"/>
      <c r="AJ356" s="201"/>
      <c r="AK356" s="201"/>
      <c r="AL356" s="201"/>
      <c r="AM356" s="201"/>
      <c r="AN356" s="127"/>
      <c r="AO356" s="128"/>
      <c r="AP356" s="128"/>
      <c r="AQ356" s="128"/>
      <c r="AR356" s="128"/>
      <c r="AS356" s="128"/>
      <c r="AT356" s="129"/>
      <c r="AU356" s="130"/>
      <c r="AV356" s="130"/>
      <c r="AW356" s="130"/>
      <c r="AX356" s="130"/>
      <c r="AY356" s="130"/>
      <c r="AZ356" s="130"/>
      <c r="BA356" s="130"/>
      <c r="BB356" s="202"/>
      <c r="BC356" s="202"/>
      <c r="BD356" s="202"/>
      <c r="BE356" s="202"/>
      <c r="BF356" s="202"/>
      <c r="BG356" s="202"/>
      <c r="BH356" s="211"/>
      <c r="BI356" s="211"/>
      <c r="BJ356" s="211"/>
      <c r="BK356" s="211"/>
      <c r="BL356" s="211"/>
      <c r="BM356" s="211"/>
      <c r="BN356" s="204" t="str">
        <f t="shared" si="26"/>
        <v/>
      </c>
      <c r="BO356" s="212"/>
      <c r="BP356" s="212"/>
      <c r="BQ356" s="212"/>
      <c r="BR356" s="212"/>
      <c r="BS356" s="212"/>
      <c r="BT356" s="100"/>
      <c r="BU356" s="91"/>
      <c r="BV356" s="91"/>
      <c r="BW356" s="91"/>
      <c r="BX356" s="143"/>
      <c r="BY356" s="143"/>
      <c r="BZ356" s="143"/>
      <c r="CA356" s="143"/>
      <c r="CB356" s="143"/>
      <c r="CC356" s="143"/>
      <c r="CD356" s="143"/>
      <c r="CE356" s="143"/>
      <c r="CF356" s="143"/>
      <c r="CG356" s="143"/>
      <c r="CH356" s="143"/>
      <c r="CI356" s="143"/>
      <c r="CJ356" s="143"/>
      <c r="CK356" s="143"/>
      <c r="CL356" s="143"/>
      <c r="CM356" s="90"/>
      <c r="CN356" s="90"/>
      <c r="CO356" s="90"/>
      <c r="CP356" s="90"/>
      <c r="CQ356" s="90"/>
      <c r="CR356" s="90"/>
      <c r="CS356" s="90"/>
      <c r="CT356" s="90"/>
      <c r="CU356" s="90"/>
      <c r="CV356" s="90"/>
      <c r="CW356" s="90"/>
      <c r="CX356" s="90"/>
      <c r="CY356" s="90"/>
      <c r="CZ356" s="90"/>
      <c r="DA356" s="90"/>
      <c r="DB356" s="90"/>
      <c r="DC356" s="90"/>
      <c r="DD356" s="90"/>
      <c r="DE356" s="90"/>
      <c r="DF356" s="90"/>
      <c r="DG356" s="90"/>
      <c r="DH356" s="90"/>
      <c r="DI356" s="90"/>
      <c r="DJ356" s="90"/>
      <c r="DK356" s="90"/>
      <c r="DL356" s="90"/>
      <c r="DM356" s="90"/>
      <c r="DN356" s="90"/>
      <c r="DO356" s="90"/>
      <c r="DP356" s="90"/>
      <c r="DQ356" s="90"/>
      <c r="DR356" s="90"/>
      <c r="DS356" s="90"/>
      <c r="DT356" s="90"/>
      <c r="DU356" s="90"/>
      <c r="DV356" s="90"/>
      <c r="DW356" s="90"/>
      <c r="DX356" s="90"/>
      <c r="DY356" s="90"/>
      <c r="DZ356" s="90"/>
      <c r="EA356" s="90"/>
      <c r="EB356" s="90"/>
      <c r="EC356" s="90"/>
      <c r="ED356" s="90"/>
      <c r="EE356" s="90"/>
      <c r="EF356" s="90"/>
      <c r="EG356" s="90"/>
      <c r="EH356" s="90"/>
      <c r="EI356" s="90"/>
      <c r="EJ356" s="90"/>
      <c r="EK356" s="90"/>
      <c r="EL356" s="90"/>
      <c r="EM356" s="90"/>
    </row>
    <row r="357" spans="1:144" ht="13.2" hidden="1" x14ac:dyDescent="0.25">
      <c r="A357" s="90"/>
      <c r="B357" s="90"/>
      <c r="C357" s="90"/>
      <c r="D357" s="90"/>
      <c r="E357" s="90"/>
      <c r="F357" s="90" t="e">
        <f t="shared" si="27"/>
        <v>#REF!</v>
      </c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 t="e">
        <f t="shared" si="24"/>
        <v>#REF!</v>
      </c>
      <c r="X357" s="90" t="e">
        <f t="shared" si="25"/>
        <v>#REF!</v>
      </c>
      <c r="Y357" s="90"/>
      <c r="Z357" s="90"/>
      <c r="AA357" s="115"/>
      <c r="AB357" s="91"/>
      <c r="AC357" s="91"/>
      <c r="AD357" s="91"/>
      <c r="AE357" s="112"/>
      <c r="AF357" s="113"/>
      <c r="AG357" s="113"/>
      <c r="AH357" s="113"/>
      <c r="AI357" s="113"/>
      <c r="AJ357" s="113"/>
      <c r="AK357" s="113"/>
      <c r="AL357" s="113"/>
      <c r="AM357" s="113"/>
      <c r="AN357" s="213"/>
      <c r="AO357" s="213"/>
      <c r="AP357" s="213"/>
      <c r="AQ357" s="213"/>
      <c r="AR357" s="213"/>
      <c r="AS357" s="213"/>
      <c r="AT357" s="213"/>
      <c r="AU357" s="213"/>
      <c r="AV357" s="213"/>
      <c r="AW357" s="213"/>
      <c r="AX357" s="213"/>
      <c r="AY357" s="213"/>
      <c r="AZ357" s="213"/>
      <c r="BA357" s="213"/>
      <c r="BB357" s="200"/>
      <c r="BC357" s="200"/>
      <c r="BD357" s="200"/>
      <c r="BE357" s="200"/>
      <c r="BF357" s="200"/>
      <c r="BG357" s="200"/>
      <c r="BH357" s="194"/>
      <c r="BI357" s="194"/>
      <c r="BJ357" s="194"/>
      <c r="BK357" s="194"/>
      <c r="BL357" s="194"/>
      <c r="BM357" s="194"/>
      <c r="BN357" s="187" t="str">
        <f t="shared" si="26"/>
        <v/>
      </c>
      <c r="BO357" s="188"/>
      <c r="BP357" s="188"/>
      <c r="BQ357" s="188"/>
      <c r="BR357" s="188"/>
      <c r="BS357" s="188"/>
      <c r="BT357" s="100"/>
      <c r="BU357" s="91"/>
      <c r="BV357" s="91"/>
      <c r="BW357" s="91"/>
      <c r="BX357" s="143"/>
      <c r="BY357" s="143"/>
      <c r="BZ357" s="143"/>
      <c r="CA357" s="143"/>
      <c r="CB357" s="143"/>
      <c r="CC357" s="143"/>
      <c r="CD357" s="143"/>
      <c r="CE357" s="143"/>
      <c r="CF357" s="143"/>
      <c r="CG357" s="143"/>
      <c r="CH357" s="143"/>
      <c r="CI357" s="143"/>
      <c r="CJ357" s="143"/>
      <c r="CK357" s="143"/>
      <c r="CL357" s="143"/>
      <c r="CM357" s="90"/>
      <c r="CN357" s="90"/>
      <c r="CO357" s="90"/>
      <c r="CP357" s="90"/>
      <c r="CQ357" s="90"/>
      <c r="CR357" s="90"/>
      <c r="CS357" s="90"/>
      <c r="CT357" s="90"/>
      <c r="CU357" s="90"/>
      <c r="CV357" s="90"/>
      <c r="CW357" s="90"/>
      <c r="CX357" s="90"/>
      <c r="CY357" s="90"/>
      <c r="CZ357" s="90"/>
      <c r="DA357" s="90"/>
      <c r="DB357" s="90"/>
      <c r="DC357" s="90"/>
      <c r="DD357" s="90"/>
      <c r="DE357" s="90"/>
      <c r="DF357" s="90"/>
      <c r="DG357" s="90"/>
      <c r="DH357" s="90"/>
      <c r="DI357" s="90"/>
      <c r="DJ357" s="90"/>
      <c r="DK357" s="90"/>
      <c r="DL357" s="90"/>
      <c r="DM357" s="90"/>
      <c r="DN357" s="90"/>
      <c r="DO357" s="90"/>
      <c r="DP357" s="90"/>
      <c r="DQ357" s="90"/>
      <c r="DR357" s="90"/>
      <c r="DS357" s="90"/>
      <c r="DT357" s="90"/>
      <c r="DU357" s="90"/>
      <c r="DV357" s="90"/>
      <c r="DW357" s="90"/>
      <c r="DX357" s="90"/>
      <c r="DY357" s="90"/>
      <c r="DZ357" s="90"/>
      <c r="EA357" s="90"/>
      <c r="EB357" s="90"/>
      <c r="EC357" s="90"/>
      <c r="ED357" s="90"/>
      <c r="EE357" s="90"/>
      <c r="EF357" s="90"/>
      <c r="EG357" s="90"/>
      <c r="EH357" s="90"/>
      <c r="EI357" s="90"/>
      <c r="EJ357" s="90"/>
      <c r="EK357" s="90"/>
      <c r="EL357" s="90"/>
      <c r="EM357" s="90"/>
    </row>
    <row r="358" spans="1:144" ht="13.2" hidden="1" x14ac:dyDescent="0.25">
      <c r="A358" s="90"/>
      <c r="B358" s="90"/>
      <c r="C358" s="90"/>
      <c r="D358" s="90"/>
      <c r="E358" s="90"/>
      <c r="F358" s="90" t="e">
        <f t="shared" si="27"/>
        <v>#REF!</v>
      </c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 t="e">
        <f t="shared" si="24"/>
        <v>#REF!</v>
      </c>
      <c r="X358" s="90" t="e">
        <f t="shared" si="25"/>
        <v>#REF!</v>
      </c>
      <c r="Y358" s="90"/>
      <c r="Z358" s="90"/>
      <c r="AA358" s="115"/>
      <c r="AB358" s="91"/>
      <c r="AC358" s="91"/>
      <c r="AD358" s="91"/>
      <c r="AE358" s="201"/>
      <c r="AF358" s="201"/>
      <c r="AG358" s="201"/>
      <c r="AH358" s="201"/>
      <c r="AI358" s="201"/>
      <c r="AJ358" s="201"/>
      <c r="AK358" s="201"/>
      <c r="AL358" s="201"/>
      <c r="AM358" s="201"/>
      <c r="AN358" s="127"/>
      <c r="AO358" s="128"/>
      <c r="AP358" s="128"/>
      <c r="AQ358" s="128"/>
      <c r="AR358" s="128"/>
      <c r="AS358" s="128"/>
      <c r="AT358" s="129"/>
      <c r="AU358" s="130"/>
      <c r="AV358" s="130"/>
      <c r="AW358" s="130"/>
      <c r="AX358" s="130"/>
      <c r="AY358" s="130"/>
      <c r="AZ358" s="130"/>
      <c r="BA358" s="130"/>
      <c r="BB358" s="202"/>
      <c r="BC358" s="202"/>
      <c r="BD358" s="202"/>
      <c r="BE358" s="202"/>
      <c r="BF358" s="202"/>
      <c r="BG358" s="202"/>
      <c r="BH358" s="211"/>
      <c r="BI358" s="211"/>
      <c r="BJ358" s="211"/>
      <c r="BK358" s="211"/>
      <c r="BL358" s="211"/>
      <c r="BM358" s="211"/>
      <c r="BN358" s="204" t="str">
        <f t="shared" si="26"/>
        <v/>
      </c>
      <c r="BO358" s="212"/>
      <c r="BP358" s="212"/>
      <c r="BQ358" s="212"/>
      <c r="BR358" s="212"/>
      <c r="BS358" s="212"/>
      <c r="BT358" s="100"/>
      <c r="BU358" s="91"/>
      <c r="BV358" s="91"/>
      <c r="BW358" s="91"/>
      <c r="BX358" s="143"/>
      <c r="BY358" s="143"/>
      <c r="BZ358" s="143"/>
      <c r="CA358" s="143"/>
      <c r="CB358" s="143"/>
      <c r="CC358" s="143"/>
      <c r="CD358" s="143"/>
      <c r="CE358" s="143"/>
      <c r="CF358" s="143"/>
      <c r="CG358" s="143"/>
      <c r="CH358" s="143"/>
      <c r="CI358" s="143"/>
      <c r="CJ358" s="143"/>
      <c r="CK358" s="143"/>
      <c r="CL358" s="143"/>
      <c r="CM358" s="90"/>
      <c r="CN358" s="90"/>
      <c r="CO358" s="90"/>
      <c r="CP358" s="90"/>
      <c r="CQ358" s="90"/>
      <c r="CR358" s="90"/>
      <c r="CS358" s="90"/>
      <c r="CT358" s="90"/>
      <c r="CU358" s="90"/>
      <c r="CV358" s="90"/>
      <c r="CW358" s="90"/>
      <c r="CX358" s="90"/>
      <c r="CY358" s="90"/>
      <c r="CZ358" s="90"/>
      <c r="DA358" s="90"/>
      <c r="DB358" s="90"/>
      <c r="DC358" s="90"/>
      <c r="DD358" s="90"/>
      <c r="DE358" s="90"/>
      <c r="DF358" s="90"/>
      <c r="DG358" s="90"/>
      <c r="DH358" s="90"/>
      <c r="DI358" s="90"/>
      <c r="DJ358" s="90"/>
      <c r="DK358" s="90"/>
      <c r="DL358" s="90"/>
      <c r="DM358" s="90"/>
      <c r="DN358" s="90"/>
      <c r="DO358" s="90"/>
      <c r="DP358" s="90"/>
      <c r="DQ358" s="90"/>
      <c r="DR358" s="90"/>
      <c r="DS358" s="90"/>
      <c r="DT358" s="90"/>
      <c r="DU358" s="90"/>
      <c r="DV358" s="90"/>
      <c r="DW358" s="90"/>
      <c r="DX358" s="90"/>
      <c r="DY358" s="90"/>
      <c r="DZ358" s="90"/>
      <c r="EA358" s="90"/>
      <c r="EB358" s="90"/>
      <c r="EC358" s="90"/>
      <c r="ED358" s="90"/>
      <c r="EE358" s="90"/>
      <c r="EF358" s="90"/>
      <c r="EG358" s="90"/>
      <c r="EH358" s="90"/>
      <c r="EI358" s="90"/>
      <c r="EJ358" s="90"/>
      <c r="EK358" s="90"/>
      <c r="EL358" s="90"/>
      <c r="EM358" s="90"/>
    </row>
    <row r="359" spans="1:144" ht="13.2" hidden="1" x14ac:dyDescent="0.25">
      <c r="A359" s="90"/>
      <c r="B359" s="90"/>
      <c r="C359" s="90"/>
      <c r="D359" s="90"/>
      <c r="E359" s="90"/>
      <c r="F359" s="90" t="e">
        <f t="shared" si="27"/>
        <v>#REF!</v>
      </c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 t="e">
        <f t="shared" si="24"/>
        <v>#REF!</v>
      </c>
      <c r="X359" s="90" t="e">
        <f t="shared" si="25"/>
        <v>#REF!</v>
      </c>
      <c r="Y359" s="90"/>
      <c r="Z359" s="90"/>
      <c r="AA359" s="115"/>
      <c r="AB359" s="91"/>
      <c r="AC359" s="91"/>
      <c r="AD359" s="91"/>
      <c r="AE359" s="112"/>
      <c r="AF359" s="113"/>
      <c r="AG359" s="113"/>
      <c r="AH359" s="113"/>
      <c r="AI359" s="113"/>
      <c r="AJ359" s="113"/>
      <c r="AK359" s="113"/>
      <c r="AL359" s="113"/>
      <c r="AM359" s="113"/>
      <c r="AN359" s="213"/>
      <c r="AO359" s="213"/>
      <c r="AP359" s="213"/>
      <c r="AQ359" s="213"/>
      <c r="AR359" s="213"/>
      <c r="AS359" s="213"/>
      <c r="AT359" s="213"/>
      <c r="AU359" s="213"/>
      <c r="AV359" s="213"/>
      <c r="AW359" s="213"/>
      <c r="AX359" s="213"/>
      <c r="AY359" s="213"/>
      <c r="AZ359" s="213"/>
      <c r="BA359" s="213"/>
      <c r="BB359" s="200"/>
      <c r="BC359" s="200"/>
      <c r="BD359" s="200"/>
      <c r="BE359" s="200"/>
      <c r="BF359" s="200"/>
      <c r="BG359" s="200"/>
      <c r="BH359" s="194"/>
      <c r="BI359" s="194"/>
      <c r="BJ359" s="194"/>
      <c r="BK359" s="194"/>
      <c r="BL359" s="194"/>
      <c r="BM359" s="194"/>
      <c r="BN359" s="187" t="str">
        <f t="shared" si="26"/>
        <v/>
      </c>
      <c r="BO359" s="188"/>
      <c r="BP359" s="188"/>
      <c r="BQ359" s="188"/>
      <c r="BR359" s="188"/>
      <c r="BS359" s="188"/>
      <c r="BT359" s="100"/>
      <c r="BU359" s="91"/>
      <c r="BV359" s="91"/>
      <c r="BW359" s="91"/>
      <c r="BX359" s="143"/>
      <c r="BY359" s="143"/>
      <c r="BZ359" s="143"/>
      <c r="CA359" s="143"/>
      <c r="CB359" s="143"/>
      <c r="CC359" s="143"/>
      <c r="CD359" s="143"/>
      <c r="CE359" s="143"/>
      <c r="CF359" s="143"/>
      <c r="CG359" s="143"/>
      <c r="CH359" s="143"/>
      <c r="CI359" s="143"/>
      <c r="CJ359" s="143"/>
      <c r="CK359" s="143"/>
      <c r="CL359" s="143"/>
      <c r="CM359" s="90"/>
      <c r="CN359" s="90"/>
      <c r="CO359" s="90"/>
      <c r="CP359" s="90"/>
      <c r="CQ359" s="90"/>
      <c r="CR359" s="90"/>
      <c r="CS359" s="90"/>
      <c r="CT359" s="90"/>
      <c r="CU359" s="90"/>
      <c r="CV359" s="90"/>
      <c r="CW359" s="90"/>
      <c r="CX359" s="90"/>
      <c r="CY359" s="90"/>
      <c r="CZ359" s="90"/>
      <c r="DA359" s="90"/>
      <c r="DB359" s="90"/>
      <c r="DC359" s="90"/>
      <c r="DD359" s="90"/>
      <c r="DE359" s="90"/>
      <c r="DF359" s="90"/>
      <c r="DG359" s="90"/>
      <c r="DH359" s="90"/>
      <c r="DI359" s="90"/>
      <c r="DJ359" s="90"/>
      <c r="DK359" s="90"/>
      <c r="DL359" s="90"/>
      <c r="DM359" s="90"/>
      <c r="DN359" s="90"/>
      <c r="DO359" s="90"/>
      <c r="DP359" s="90"/>
      <c r="DQ359" s="90"/>
      <c r="DR359" s="90"/>
      <c r="DS359" s="90"/>
      <c r="DT359" s="90"/>
      <c r="DU359" s="90"/>
      <c r="DV359" s="90"/>
      <c r="DW359" s="90"/>
      <c r="DX359" s="90"/>
      <c r="DY359" s="90"/>
      <c r="DZ359" s="90"/>
      <c r="EA359" s="90"/>
      <c r="EB359" s="90"/>
      <c r="EC359" s="90"/>
      <c r="ED359" s="90"/>
      <c r="EE359" s="90"/>
      <c r="EF359" s="90"/>
      <c r="EG359" s="90"/>
      <c r="EH359" s="90"/>
      <c r="EI359" s="90"/>
      <c r="EJ359" s="90"/>
      <c r="EK359" s="90"/>
      <c r="EL359" s="90"/>
      <c r="EM359" s="90"/>
    </row>
    <row r="360" spans="1:144" ht="13.2" hidden="1" x14ac:dyDescent="0.25">
      <c r="A360" s="90"/>
      <c r="B360" s="90"/>
      <c r="C360" s="90"/>
      <c r="D360" s="90"/>
      <c r="E360" s="90"/>
      <c r="F360" s="90" t="e">
        <f t="shared" si="27"/>
        <v>#REF!</v>
      </c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 t="e">
        <f t="shared" si="24"/>
        <v>#REF!</v>
      </c>
      <c r="X360" s="90" t="e">
        <f t="shared" si="25"/>
        <v>#REF!</v>
      </c>
      <c r="Y360" s="90"/>
      <c r="Z360" s="90"/>
      <c r="AA360" s="115"/>
      <c r="AB360" s="91"/>
      <c r="AC360" s="91"/>
      <c r="AD360" s="91"/>
      <c r="AE360" s="201"/>
      <c r="AF360" s="201"/>
      <c r="AG360" s="201"/>
      <c r="AH360" s="201"/>
      <c r="AI360" s="201"/>
      <c r="AJ360" s="201"/>
      <c r="AK360" s="201"/>
      <c r="AL360" s="201"/>
      <c r="AM360" s="201"/>
      <c r="AN360" s="127"/>
      <c r="AO360" s="128"/>
      <c r="AP360" s="128"/>
      <c r="AQ360" s="128"/>
      <c r="AR360" s="128"/>
      <c r="AS360" s="128"/>
      <c r="AT360" s="129"/>
      <c r="AU360" s="130"/>
      <c r="AV360" s="130"/>
      <c r="AW360" s="130"/>
      <c r="AX360" s="130"/>
      <c r="AY360" s="130"/>
      <c r="AZ360" s="130"/>
      <c r="BA360" s="130"/>
      <c r="BB360" s="202"/>
      <c r="BC360" s="202"/>
      <c r="BD360" s="202"/>
      <c r="BE360" s="202"/>
      <c r="BF360" s="202"/>
      <c r="BG360" s="202"/>
      <c r="BH360" s="211"/>
      <c r="BI360" s="211"/>
      <c r="BJ360" s="211"/>
      <c r="BK360" s="211"/>
      <c r="BL360" s="211"/>
      <c r="BM360" s="211"/>
      <c r="BN360" s="204" t="str">
        <f t="shared" si="26"/>
        <v/>
      </c>
      <c r="BO360" s="212"/>
      <c r="BP360" s="212"/>
      <c r="BQ360" s="212"/>
      <c r="BR360" s="212"/>
      <c r="BS360" s="212"/>
      <c r="BT360" s="100"/>
      <c r="BU360" s="91"/>
      <c r="BV360" s="91"/>
      <c r="BW360" s="91"/>
      <c r="BX360" s="143"/>
      <c r="BY360" s="143"/>
      <c r="BZ360" s="143"/>
      <c r="CA360" s="143"/>
      <c r="CB360" s="143"/>
      <c r="CC360" s="143"/>
      <c r="CD360" s="143"/>
      <c r="CE360" s="143"/>
      <c r="CF360" s="143"/>
      <c r="CG360" s="143"/>
      <c r="CH360" s="143"/>
      <c r="CI360" s="143"/>
      <c r="CJ360" s="143"/>
      <c r="CK360" s="143"/>
      <c r="CL360" s="143"/>
      <c r="CM360" s="90"/>
      <c r="CN360" s="90"/>
      <c r="CO360" s="90"/>
      <c r="CP360" s="90"/>
      <c r="CQ360" s="90"/>
      <c r="CR360" s="90"/>
      <c r="CS360" s="90"/>
      <c r="CT360" s="90"/>
      <c r="CU360" s="90"/>
      <c r="CV360" s="90"/>
      <c r="CW360" s="90"/>
      <c r="CX360" s="90"/>
      <c r="CY360" s="90"/>
      <c r="CZ360" s="90"/>
      <c r="DA360" s="90"/>
      <c r="DB360" s="90"/>
      <c r="DC360" s="90"/>
      <c r="DD360" s="90"/>
      <c r="DE360" s="90"/>
      <c r="DF360" s="90"/>
      <c r="DG360" s="90"/>
      <c r="DH360" s="90"/>
      <c r="DI360" s="90"/>
      <c r="DJ360" s="90"/>
      <c r="DK360" s="90"/>
      <c r="DL360" s="90"/>
      <c r="DM360" s="90"/>
      <c r="DN360" s="90"/>
      <c r="DO360" s="90"/>
      <c r="DP360" s="90"/>
      <c r="DQ360" s="90"/>
      <c r="DR360" s="90"/>
      <c r="DS360" s="90"/>
      <c r="DT360" s="90"/>
      <c r="DU360" s="90"/>
      <c r="DV360" s="90"/>
      <c r="DW360" s="90"/>
      <c r="DX360" s="90"/>
      <c r="DY360" s="90"/>
      <c r="DZ360" s="90"/>
      <c r="EA360" s="90"/>
      <c r="EB360" s="90"/>
      <c r="EC360" s="90"/>
      <c r="ED360" s="90"/>
      <c r="EE360" s="90"/>
      <c r="EF360" s="90"/>
      <c r="EG360" s="90"/>
      <c r="EH360" s="90"/>
      <c r="EI360" s="90"/>
      <c r="EJ360" s="90"/>
      <c r="EK360" s="90"/>
      <c r="EL360" s="90"/>
      <c r="EM360" s="90"/>
    </row>
    <row r="361" spans="1:144" ht="13.2" hidden="1" x14ac:dyDescent="0.25">
      <c r="A361" s="90"/>
      <c r="B361" s="90"/>
      <c r="C361" s="90"/>
      <c r="D361" s="90"/>
      <c r="E361" s="90"/>
      <c r="F361" s="90" t="e">
        <f t="shared" si="27"/>
        <v>#REF!</v>
      </c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 t="e">
        <f t="shared" si="24"/>
        <v>#REF!</v>
      </c>
      <c r="X361" s="90" t="e">
        <f t="shared" si="25"/>
        <v>#REF!</v>
      </c>
      <c r="Y361" s="90"/>
      <c r="Z361" s="90"/>
      <c r="AA361" s="115"/>
      <c r="AB361" s="91"/>
      <c r="AC361" s="91"/>
      <c r="AD361" s="91"/>
      <c r="AE361" s="112"/>
      <c r="AF361" s="113"/>
      <c r="AG361" s="113"/>
      <c r="AH361" s="113"/>
      <c r="AI361" s="113"/>
      <c r="AJ361" s="113"/>
      <c r="AK361" s="113"/>
      <c r="AL361" s="113"/>
      <c r="AM361" s="113"/>
      <c r="AN361" s="213"/>
      <c r="AO361" s="213"/>
      <c r="AP361" s="213"/>
      <c r="AQ361" s="213"/>
      <c r="AR361" s="213"/>
      <c r="AS361" s="213"/>
      <c r="AT361" s="213"/>
      <c r="AU361" s="213"/>
      <c r="AV361" s="213"/>
      <c r="AW361" s="213"/>
      <c r="AX361" s="213"/>
      <c r="AY361" s="213"/>
      <c r="AZ361" s="213"/>
      <c r="BA361" s="213"/>
      <c r="BB361" s="200"/>
      <c r="BC361" s="200"/>
      <c r="BD361" s="200"/>
      <c r="BE361" s="200"/>
      <c r="BF361" s="200"/>
      <c r="BG361" s="200"/>
      <c r="BH361" s="194"/>
      <c r="BI361" s="194"/>
      <c r="BJ361" s="194"/>
      <c r="BK361" s="194"/>
      <c r="BL361" s="194"/>
      <c r="BM361" s="194"/>
      <c r="BN361" s="187" t="str">
        <f t="shared" si="26"/>
        <v/>
      </c>
      <c r="BO361" s="188"/>
      <c r="BP361" s="188"/>
      <c r="BQ361" s="188"/>
      <c r="BR361" s="188"/>
      <c r="BS361" s="188"/>
      <c r="BT361" s="100"/>
      <c r="BU361" s="91"/>
      <c r="BV361" s="91"/>
      <c r="BW361" s="91"/>
      <c r="BX361" s="143"/>
      <c r="BY361" s="143"/>
      <c r="BZ361" s="143"/>
      <c r="CA361" s="143"/>
      <c r="CB361" s="143"/>
      <c r="CC361" s="143"/>
      <c r="CD361" s="143"/>
      <c r="CE361" s="143"/>
      <c r="CF361" s="143"/>
      <c r="CG361" s="143"/>
      <c r="CH361" s="143"/>
      <c r="CI361" s="143"/>
      <c r="CJ361" s="143"/>
      <c r="CK361" s="143"/>
      <c r="CL361" s="143"/>
      <c r="CM361" s="90"/>
      <c r="CN361" s="90"/>
      <c r="CO361" s="90"/>
      <c r="CP361" s="90"/>
      <c r="CQ361" s="90"/>
      <c r="CR361" s="90"/>
      <c r="CS361" s="90"/>
      <c r="CT361" s="90"/>
      <c r="CU361" s="90"/>
      <c r="CV361" s="90"/>
      <c r="CW361" s="90"/>
      <c r="CX361" s="90"/>
      <c r="CY361" s="90"/>
      <c r="CZ361" s="90"/>
      <c r="DA361" s="90"/>
      <c r="DB361" s="90"/>
      <c r="DC361" s="90"/>
      <c r="DD361" s="90"/>
      <c r="DE361" s="90"/>
      <c r="DF361" s="90"/>
      <c r="DG361" s="90"/>
      <c r="DH361" s="90"/>
      <c r="DI361" s="90"/>
      <c r="DJ361" s="90"/>
      <c r="DK361" s="90"/>
      <c r="DL361" s="90"/>
      <c r="DM361" s="90"/>
      <c r="DN361" s="90"/>
      <c r="DO361" s="90"/>
      <c r="DP361" s="90"/>
      <c r="DQ361" s="90"/>
      <c r="DR361" s="90"/>
      <c r="DS361" s="90"/>
      <c r="DT361" s="90"/>
      <c r="DU361" s="90"/>
      <c r="DV361" s="90"/>
      <c r="DW361" s="90"/>
      <c r="DX361" s="90"/>
      <c r="DY361" s="90"/>
      <c r="DZ361" s="90"/>
      <c r="EA361" s="90"/>
      <c r="EB361" s="90"/>
      <c r="EC361" s="90"/>
      <c r="ED361" s="90"/>
      <c r="EE361" s="90"/>
      <c r="EF361" s="90"/>
      <c r="EG361" s="90"/>
      <c r="EH361" s="90"/>
      <c r="EI361" s="90"/>
      <c r="EJ361" s="90"/>
      <c r="EK361" s="90"/>
      <c r="EL361" s="90"/>
      <c r="EM361" s="90"/>
    </row>
    <row r="362" spans="1:144" ht="13.2" hidden="1" x14ac:dyDescent="0.25">
      <c r="A362" s="90"/>
      <c r="B362" s="90"/>
      <c r="C362" s="90"/>
      <c r="D362" s="90"/>
      <c r="E362" s="90"/>
      <c r="F362" s="90" t="e">
        <f t="shared" si="27"/>
        <v>#REF!</v>
      </c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 t="e">
        <f t="shared" si="24"/>
        <v>#REF!</v>
      </c>
      <c r="X362" s="90" t="e">
        <f t="shared" si="25"/>
        <v>#REF!</v>
      </c>
      <c r="Y362" s="90"/>
      <c r="Z362" s="90"/>
      <c r="AA362" s="115"/>
      <c r="AB362" s="91"/>
      <c r="AC362" s="91"/>
      <c r="AD362" s="91"/>
      <c r="AE362" s="201"/>
      <c r="AF362" s="201"/>
      <c r="AG362" s="201"/>
      <c r="AH362" s="201"/>
      <c r="AI362" s="201"/>
      <c r="AJ362" s="201"/>
      <c r="AK362" s="201"/>
      <c r="AL362" s="201"/>
      <c r="AM362" s="201"/>
      <c r="AN362" s="127"/>
      <c r="AO362" s="128"/>
      <c r="AP362" s="128"/>
      <c r="AQ362" s="128"/>
      <c r="AR362" s="128"/>
      <c r="AS362" s="128"/>
      <c r="AT362" s="129"/>
      <c r="AU362" s="130"/>
      <c r="AV362" s="130"/>
      <c r="AW362" s="130"/>
      <c r="AX362" s="130"/>
      <c r="AY362" s="130"/>
      <c r="AZ362" s="130"/>
      <c r="BA362" s="130"/>
      <c r="BB362" s="202"/>
      <c r="BC362" s="202"/>
      <c r="BD362" s="202"/>
      <c r="BE362" s="202"/>
      <c r="BF362" s="202"/>
      <c r="BG362" s="202"/>
      <c r="BH362" s="211"/>
      <c r="BI362" s="211"/>
      <c r="BJ362" s="211"/>
      <c r="BK362" s="211"/>
      <c r="BL362" s="211"/>
      <c r="BM362" s="211"/>
      <c r="BN362" s="204" t="str">
        <f t="shared" si="26"/>
        <v/>
      </c>
      <c r="BO362" s="212"/>
      <c r="BP362" s="212"/>
      <c r="BQ362" s="212"/>
      <c r="BR362" s="212"/>
      <c r="BS362" s="212"/>
      <c r="BT362" s="100"/>
      <c r="BU362" s="91"/>
      <c r="BV362" s="91"/>
      <c r="BW362" s="91"/>
      <c r="BX362" s="143"/>
      <c r="BY362" s="143"/>
      <c r="BZ362" s="143"/>
      <c r="CA362" s="143"/>
      <c r="CB362" s="143"/>
      <c r="CC362" s="143"/>
      <c r="CD362" s="143"/>
      <c r="CE362" s="143"/>
      <c r="CF362" s="143"/>
      <c r="CG362" s="143"/>
      <c r="CH362" s="143"/>
      <c r="CI362" s="143"/>
      <c r="CJ362" s="143"/>
      <c r="CK362" s="143"/>
      <c r="CL362" s="143"/>
      <c r="CM362" s="90"/>
      <c r="CN362" s="90"/>
      <c r="CO362" s="90"/>
      <c r="CP362" s="90"/>
      <c r="CQ362" s="90"/>
      <c r="CR362" s="90"/>
      <c r="CS362" s="90"/>
      <c r="CT362" s="90"/>
      <c r="CU362" s="90"/>
      <c r="CV362" s="90"/>
      <c r="CW362" s="90"/>
      <c r="CX362" s="90"/>
      <c r="CY362" s="90"/>
      <c r="CZ362" s="90"/>
      <c r="DA362" s="90"/>
      <c r="DB362" s="90"/>
      <c r="DC362" s="90"/>
      <c r="DD362" s="90"/>
      <c r="DE362" s="90"/>
      <c r="DF362" s="90"/>
      <c r="DG362" s="90"/>
      <c r="DH362" s="90"/>
      <c r="DI362" s="90"/>
      <c r="DJ362" s="90"/>
      <c r="DK362" s="90"/>
      <c r="DL362" s="90"/>
      <c r="DM362" s="90"/>
      <c r="DN362" s="90"/>
      <c r="DO362" s="90"/>
      <c r="DP362" s="90"/>
      <c r="DQ362" s="90"/>
      <c r="DR362" s="90"/>
      <c r="DS362" s="90"/>
      <c r="DT362" s="90"/>
      <c r="DU362" s="90"/>
      <c r="DV362" s="90"/>
      <c r="DW362" s="90"/>
      <c r="DX362" s="90"/>
      <c r="DY362" s="90"/>
      <c r="DZ362" s="90"/>
      <c r="EA362" s="90"/>
      <c r="EB362" s="90"/>
      <c r="EC362" s="90"/>
      <c r="ED362" s="90"/>
      <c r="EE362" s="90"/>
      <c r="EF362" s="90"/>
      <c r="EG362" s="90"/>
      <c r="EH362" s="90"/>
      <c r="EI362" s="90"/>
      <c r="EJ362" s="90"/>
      <c r="EK362" s="90"/>
      <c r="EL362" s="90"/>
      <c r="EM362" s="90"/>
    </row>
    <row r="363" spans="1:144" ht="13.2" x14ac:dyDescent="0.25">
      <c r="A363" s="90"/>
      <c r="B363" s="90"/>
      <c r="C363" s="90"/>
      <c r="D363" s="90"/>
      <c r="E363" s="90"/>
      <c r="F363" s="90">
        <v>8</v>
      </c>
      <c r="G363" s="90"/>
      <c r="H363" s="90"/>
      <c r="I363" s="105" t="s">
        <v>51</v>
      </c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  <c r="AA363" s="93"/>
      <c r="AB363" s="91"/>
      <c r="AC363" s="91"/>
      <c r="AD363" s="91"/>
      <c r="AE363" s="94" t="s">
        <v>179</v>
      </c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106"/>
      <c r="AU363" s="96"/>
      <c r="AV363" s="96"/>
      <c r="AW363" s="96"/>
      <c r="AX363" s="96"/>
      <c r="AY363" s="96"/>
      <c r="AZ363" s="91"/>
      <c r="BA363" s="91"/>
      <c r="BB363" s="97"/>
      <c r="BC363" s="97"/>
      <c r="BD363" s="97"/>
      <c r="BE363" s="97"/>
      <c r="BF363" s="97"/>
      <c r="BG363" s="97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00"/>
      <c r="BU363" s="91"/>
      <c r="BV363" s="91"/>
      <c r="BW363" s="91"/>
      <c r="BX363" s="143"/>
      <c r="BY363" s="143"/>
      <c r="BZ363" s="143"/>
      <c r="CA363" s="143"/>
      <c r="CB363" s="143"/>
      <c r="CC363" s="143"/>
      <c r="CD363" s="143"/>
      <c r="CE363" s="143"/>
      <c r="CF363" s="143"/>
      <c r="CG363" s="143"/>
      <c r="CH363" s="143"/>
      <c r="CI363" s="143"/>
      <c r="CJ363" s="143"/>
      <c r="CK363" s="143"/>
      <c r="CL363" s="143"/>
      <c r="CM363" s="90"/>
      <c r="CN363" s="90"/>
      <c r="CO363" s="90"/>
      <c r="CP363" s="90"/>
      <c r="CQ363" s="90"/>
      <c r="CR363" s="90"/>
      <c r="CS363" s="90"/>
      <c r="CT363" s="90"/>
      <c r="CU363" s="90"/>
      <c r="CV363" s="90"/>
      <c r="CW363" s="90"/>
      <c r="CX363" s="90"/>
      <c r="CY363" s="90"/>
      <c r="CZ363" s="90"/>
      <c r="DA363" s="90"/>
      <c r="DB363" s="90"/>
      <c r="DC363" s="90"/>
      <c r="DD363" s="90"/>
      <c r="DE363" s="90"/>
      <c r="DF363" s="90"/>
      <c r="DG363" s="90"/>
      <c r="DH363" s="90"/>
      <c r="DI363" s="90"/>
      <c r="DJ363" s="90"/>
      <c r="DK363" s="90"/>
      <c r="DL363" s="90"/>
      <c r="DM363" s="90"/>
      <c r="DN363" s="90"/>
      <c r="DO363" s="90"/>
      <c r="DP363" s="90"/>
      <c r="DQ363" s="90"/>
      <c r="DR363" s="90"/>
      <c r="DS363" s="90"/>
      <c r="DT363" s="90"/>
      <c r="DU363" s="90"/>
      <c r="DV363" s="90"/>
      <c r="DW363" s="90"/>
      <c r="DX363" s="90"/>
      <c r="DY363" s="90"/>
      <c r="DZ363" s="90"/>
      <c r="EA363" s="90"/>
      <c r="EB363" s="90"/>
      <c r="EC363" s="90"/>
      <c r="ED363" s="90"/>
      <c r="EE363" s="90"/>
      <c r="EF363" s="90"/>
      <c r="EG363" s="90"/>
      <c r="EH363" s="90"/>
      <c r="EI363" s="90"/>
      <c r="EJ363" s="90"/>
      <c r="EK363" s="90"/>
      <c r="EL363" s="90"/>
      <c r="EM363" s="90"/>
    </row>
    <row r="364" spans="1:144" ht="31.5" customHeight="1" x14ac:dyDescent="0.25">
      <c r="A364" s="107" t="s">
        <v>53</v>
      </c>
      <c r="B364" s="107" t="s">
        <v>46</v>
      </c>
      <c r="C364" s="108" t="s">
        <v>20</v>
      </c>
      <c r="D364" s="108" t="s">
        <v>49</v>
      </c>
      <c r="E364" s="90" t="s">
        <v>48</v>
      </c>
      <c r="F364" s="90" t="s">
        <v>47</v>
      </c>
      <c r="G364" s="107" t="s">
        <v>54</v>
      </c>
      <c r="H364" s="107" t="s">
        <v>72</v>
      </c>
      <c r="I364" s="107" t="s">
        <v>116</v>
      </c>
      <c r="J364" s="107" t="s">
        <v>117</v>
      </c>
      <c r="K364" s="90"/>
      <c r="L364" s="90"/>
      <c r="M364" s="90"/>
      <c r="N364" s="90">
        <v>0</v>
      </c>
      <c r="O364" s="90">
        <v>1</v>
      </c>
      <c r="P364" s="90">
        <v>2</v>
      </c>
      <c r="Q364" s="90">
        <v>3</v>
      </c>
      <c r="R364" s="90">
        <v>4</v>
      </c>
      <c r="S364" s="90">
        <v>5</v>
      </c>
      <c r="T364" s="90">
        <v>6</v>
      </c>
      <c r="U364" s="90">
        <v>7</v>
      </c>
      <c r="V364" s="90">
        <v>8</v>
      </c>
      <c r="W364" s="90" t="s">
        <v>40</v>
      </c>
      <c r="X364" s="90"/>
      <c r="Y364" s="90"/>
      <c r="Z364" s="90"/>
      <c r="AA364" s="93"/>
      <c r="AB364" s="94"/>
      <c r="AC364" s="95"/>
      <c r="AD364" s="109"/>
      <c r="AE364" s="195" t="s">
        <v>66</v>
      </c>
      <c r="AF364" s="195"/>
      <c r="AG364" s="195"/>
      <c r="AH364" s="195"/>
      <c r="AI364" s="195"/>
      <c r="AJ364" s="195"/>
      <c r="AK364" s="195"/>
      <c r="AL364" s="195"/>
      <c r="AM364" s="195"/>
      <c r="AN364" s="195" t="s">
        <v>67</v>
      </c>
      <c r="AO364" s="195"/>
      <c r="AP364" s="195"/>
      <c r="AQ364" s="195"/>
      <c r="AR364" s="195"/>
      <c r="AS364" s="195"/>
      <c r="AT364" s="195"/>
      <c r="AU364" s="195"/>
      <c r="AV364" s="195"/>
      <c r="AW364" s="195"/>
      <c r="AX364" s="195"/>
      <c r="AY364" s="195"/>
      <c r="AZ364" s="195"/>
      <c r="BA364" s="195"/>
      <c r="BB364" s="195" t="s">
        <v>45</v>
      </c>
      <c r="BC364" s="195"/>
      <c r="BD364" s="195"/>
      <c r="BE364" s="195"/>
      <c r="BF364" s="195"/>
      <c r="BG364" s="195"/>
      <c r="BH364" s="196" t="s">
        <v>105</v>
      </c>
      <c r="BI364" s="196"/>
      <c r="BJ364" s="196"/>
      <c r="BK364" s="196"/>
      <c r="BL364" s="196"/>
      <c r="BM364" s="196"/>
      <c r="BN364" s="196" t="s">
        <v>43</v>
      </c>
      <c r="BO364" s="196"/>
      <c r="BP364" s="196"/>
      <c r="BQ364" s="196"/>
      <c r="BR364" s="196"/>
      <c r="BS364" s="196"/>
      <c r="BT364" s="100"/>
      <c r="BU364" s="110"/>
      <c r="BV364" s="111"/>
      <c r="BW364" s="111"/>
      <c r="BX364" s="143"/>
      <c r="BY364" s="143"/>
      <c r="BZ364" s="143"/>
      <c r="CA364" s="143"/>
      <c r="CB364" s="143"/>
      <c r="CC364" s="143"/>
      <c r="CD364" s="143"/>
      <c r="CE364" s="143"/>
      <c r="CF364" s="143"/>
      <c r="CG364" s="143"/>
      <c r="CH364" s="143"/>
      <c r="CI364" s="143"/>
      <c r="CJ364" s="143"/>
      <c r="CK364" s="143"/>
      <c r="CL364" s="143"/>
      <c r="CM364" s="90"/>
      <c r="CN364" s="90"/>
      <c r="CO364" s="90"/>
      <c r="CP364" s="90"/>
      <c r="CQ364" s="90"/>
      <c r="CR364" s="90"/>
      <c r="CS364" s="90"/>
      <c r="CT364" s="90"/>
      <c r="CU364" s="90"/>
      <c r="CV364" s="90"/>
      <c r="CW364" s="90"/>
      <c r="CX364" s="90"/>
      <c r="CY364" s="90"/>
      <c r="CZ364" s="90"/>
      <c r="DA364" s="90"/>
      <c r="DB364" s="90"/>
      <c r="DC364" s="90"/>
      <c r="DD364" s="90"/>
      <c r="DE364" s="90"/>
      <c r="DF364" s="90"/>
      <c r="DG364" s="90"/>
      <c r="DH364" s="90"/>
      <c r="DI364" s="90"/>
      <c r="DJ364" s="90"/>
      <c r="DK364" s="90"/>
      <c r="DL364" s="90"/>
      <c r="DM364" s="90"/>
      <c r="DN364" s="90"/>
      <c r="DO364" s="90"/>
      <c r="DP364" s="90"/>
      <c r="DQ364" s="90"/>
      <c r="DR364" s="90"/>
      <c r="DS364" s="90"/>
      <c r="DT364" s="90"/>
      <c r="DU364" s="90"/>
      <c r="DV364" s="90"/>
      <c r="DW364" s="90"/>
      <c r="DX364" s="90"/>
      <c r="DY364" s="90"/>
      <c r="DZ364" s="90"/>
      <c r="EA364" s="90"/>
      <c r="EB364" s="90"/>
      <c r="EC364" s="90"/>
      <c r="ED364" s="90"/>
      <c r="EE364" s="90"/>
      <c r="EF364" s="90"/>
      <c r="EG364" s="90"/>
      <c r="EH364" s="90"/>
      <c r="EI364" s="90"/>
      <c r="EJ364" s="90"/>
      <c r="EK364" s="90"/>
      <c r="EL364" s="90"/>
      <c r="EM364" s="90"/>
    </row>
    <row r="365" spans="1:144" ht="13.2" x14ac:dyDescent="0.25">
      <c r="A365" s="90" t="s">
        <v>47</v>
      </c>
      <c r="B365" s="90" t="s">
        <v>88</v>
      </c>
      <c r="C365" s="90">
        <v>1</v>
      </c>
      <c r="D365" s="90">
        <v>1</v>
      </c>
      <c r="E365" s="90">
        <v>1</v>
      </c>
      <c r="F365" s="90">
        <f>F363</f>
        <v>8</v>
      </c>
      <c r="G365" s="90" t="s">
        <v>87</v>
      </c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>
        <f>IF(F365="","",HLOOKUP(F365,$N$113:$V$119,7,0))</f>
        <v>0</v>
      </c>
      <c r="X365" s="90" t="str">
        <f>CONCATENATE(F365,A365,G365)</f>
        <v>8GN</v>
      </c>
      <c r="Y365" s="90"/>
      <c r="Z365" s="90"/>
      <c r="AA365" s="93"/>
      <c r="AB365" s="91"/>
      <c r="AC365" s="91"/>
      <c r="AD365" s="91"/>
      <c r="AE365" s="199" t="s">
        <v>180</v>
      </c>
      <c r="AF365" s="199"/>
      <c r="AG365" s="199"/>
      <c r="AH365" s="199"/>
      <c r="AI365" s="199"/>
      <c r="AJ365" s="199"/>
      <c r="AK365" s="199"/>
      <c r="AL365" s="199"/>
      <c r="AM365" s="199"/>
      <c r="AN365" s="112"/>
      <c r="AO365" s="112" t="s">
        <v>109</v>
      </c>
      <c r="AP365" s="113"/>
      <c r="AQ365" s="113"/>
      <c r="AR365" s="113"/>
      <c r="AS365" s="113"/>
      <c r="AT365" s="112"/>
      <c r="AU365" s="114"/>
      <c r="AV365" s="114"/>
      <c r="AW365" s="114"/>
      <c r="AX365" s="114"/>
      <c r="AY365" s="114"/>
      <c r="AZ365" s="114"/>
      <c r="BA365" s="114"/>
      <c r="BB365" s="200">
        <v>7.8</v>
      </c>
      <c r="BC365" s="200"/>
      <c r="BD365" s="200"/>
      <c r="BE365" s="200"/>
      <c r="BF365" s="200"/>
      <c r="BG365" s="200"/>
      <c r="BH365" s="194">
        <v>0</v>
      </c>
      <c r="BI365" s="194"/>
      <c r="BJ365" s="194"/>
      <c r="BK365" s="194"/>
      <c r="BL365" s="194"/>
      <c r="BM365" s="194"/>
      <c r="BN365" s="187">
        <f>BH365*BB365</f>
        <v>0</v>
      </c>
      <c r="BO365" s="188"/>
      <c r="BP365" s="188"/>
      <c r="BQ365" s="188"/>
      <c r="BR365" s="188"/>
      <c r="BS365" s="188"/>
      <c r="BT365" s="100"/>
      <c r="BU365" s="91"/>
      <c r="BV365" s="91"/>
      <c r="BW365" s="91"/>
      <c r="BX365" s="143"/>
      <c r="BY365" s="143"/>
      <c r="BZ365" s="143"/>
      <c r="CA365" s="143"/>
      <c r="CB365" s="143"/>
      <c r="CC365" s="143"/>
      <c r="CD365" s="143"/>
      <c r="CE365" s="143"/>
      <c r="CF365" s="143"/>
      <c r="CG365" s="143"/>
      <c r="CH365" s="143"/>
      <c r="CI365" s="143"/>
      <c r="CJ365" s="143"/>
      <c r="CK365" s="143"/>
      <c r="CL365" s="143"/>
      <c r="CM365" s="90"/>
      <c r="CN365" s="90"/>
      <c r="CO365" s="90"/>
      <c r="CP365" s="90"/>
      <c r="CQ365" s="90"/>
      <c r="CR365" s="90"/>
      <c r="CS365" s="90"/>
      <c r="CT365" s="90"/>
      <c r="CU365" s="90"/>
      <c r="CV365" s="90"/>
      <c r="CW365" s="90"/>
      <c r="CX365" s="90"/>
      <c r="CY365" s="90"/>
      <c r="CZ365" s="90"/>
      <c r="DA365" s="90"/>
      <c r="DB365" s="90"/>
      <c r="DC365" s="90"/>
      <c r="DD365" s="90"/>
      <c r="DE365" s="90"/>
      <c r="DF365" s="90"/>
      <c r="DG365" s="90"/>
      <c r="DH365" s="90"/>
      <c r="DI365" s="90"/>
      <c r="DJ365" s="90"/>
      <c r="DK365" s="90"/>
      <c r="DL365" s="90"/>
      <c r="DM365" s="90"/>
      <c r="DN365" s="90"/>
      <c r="DO365" s="90"/>
      <c r="DP365" s="90"/>
      <c r="DQ365" s="90"/>
      <c r="DR365" s="90"/>
      <c r="DS365" s="90"/>
      <c r="DT365" s="90"/>
      <c r="DU365" s="90"/>
      <c r="DV365" s="90"/>
      <c r="DW365" s="90"/>
      <c r="DX365" s="90"/>
      <c r="DY365" s="90"/>
      <c r="DZ365" s="90"/>
      <c r="EA365" s="90"/>
      <c r="EB365" s="90"/>
      <c r="EC365" s="90"/>
      <c r="ED365" s="90"/>
      <c r="EE365" s="90"/>
      <c r="EF365" s="90"/>
      <c r="EG365" s="90"/>
      <c r="EH365" s="90"/>
      <c r="EI365" s="90"/>
      <c r="EJ365" s="90"/>
      <c r="EK365" s="90"/>
      <c r="EL365" s="90"/>
      <c r="EM365" s="90"/>
    </row>
    <row r="366" spans="1:144" ht="13.2" x14ac:dyDescent="0.25">
      <c r="A366" s="90" t="s">
        <v>47</v>
      </c>
      <c r="B366" s="90" t="s">
        <v>88</v>
      </c>
      <c r="C366" s="90">
        <v>1</v>
      </c>
      <c r="D366" s="90">
        <v>1</v>
      </c>
      <c r="E366" s="90">
        <v>1</v>
      </c>
      <c r="F366" s="90">
        <f>F365</f>
        <v>8</v>
      </c>
      <c r="G366" s="90" t="s">
        <v>87</v>
      </c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>
        <f>IF(F366="","",HLOOKUP(F366,$N$113:$V$119,7,0))</f>
        <v>0</v>
      </c>
      <c r="X366" s="90" t="str">
        <f>CONCATENATE(F366,A366,G366)</f>
        <v>8GN</v>
      </c>
      <c r="Y366" s="90"/>
      <c r="Z366" s="90"/>
      <c r="AA366" s="93"/>
      <c r="AB366" s="91"/>
      <c r="AC366" s="91"/>
      <c r="AD366" s="91"/>
      <c r="AE366" s="201" t="s">
        <v>181</v>
      </c>
      <c r="AF366" s="201"/>
      <c r="AG366" s="201"/>
      <c r="AH366" s="201"/>
      <c r="AI366" s="201"/>
      <c r="AJ366" s="201"/>
      <c r="AK366" s="201"/>
      <c r="AL366" s="201"/>
      <c r="AM366" s="201"/>
      <c r="AN366" s="117"/>
      <c r="AO366" s="117" t="s">
        <v>110</v>
      </c>
      <c r="AP366" s="118"/>
      <c r="AQ366" s="118"/>
      <c r="AR366" s="118"/>
      <c r="AS366" s="118"/>
      <c r="AT366" s="119"/>
      <c r="AU366" s="104"/>
      <c r="AV366" s="104"/>
      <c r="AW366" s="104"/>
      <c r="AX366" s="104"/>
      <c r="AY366" s="104"/>
      <c r="AZ366" s="104"/>
      <c r="BA366" s="104"/>
      <c r="BB366" s="202">
        <v>7.8</v>
      </c>
      <c r="BC366" s="202"/>
      <c r="BD366" s="202"/>
      <c r="BE366" s="202"/>
      <c r="BF366" s="202"/>
      <c r="BG366" s="202"/>
      <c r="BH366" s="203">
        <v>0</v>
      </c>
      <c r="BI366" s="203"/>
      <c r="BJ366" s="203"/>
      <c r="BK366" s="203"/>
      <c r="BL366" s="203"/>
      <c r="BM366" s="203"/>
      <c r="BN366" s="204">
        <f>BH366*BB366</f>
        <v>0</v>
      </c>
      <c r="BO366" s="204"/>
      <c r="BP366" s="204"/>
      <c r="BQ366" s="204"/>
      <c r="BR366" s="204"/>
      <c r="BS366" s="204"/>
      <c r="BT366" s="100"/>
      <c r="BU366" s="91"/>
      <c r="BV366" s="91"/>
      <c r="BW366" s="91"/>
      <c r="BX366" s="143"/>
      <c r="BY366" s="143"/>
      <c r="BZ366" s="143"/>
      <c r="CA366" s="143"/>
      <c r="CB366" s="143"/>
      <c r="CC366" s="143"/>
      <c r="CD366" s="143"/>
      <c r="CE366" s="143"/>
      <c r="CF366" s="143"/>
      <c r="CG366" s="143"/>
      <c r="CH366" s="143"/>
      <c r="CI366" s="143"/>
      <c r="CJ366" s="143"/>
      <c r="CK366" s="143"/>
      <c r="CL366" s="143"/>
      <c r="CM366" s="90"/>
      <c r="CN366" s="90"/>
      <c r="CO366" s="90"/>
      <c r="CP366" s="90"/>
      <c r="CQ366" s="90"/>
      <c r="CR366" s="90"/>
      <c r="CS366" s="90"/>
      <c r="CT366" s="90"/>
      <c r="CU366" s="90"/>
      <c r="CV366" s="90"/>
      <c r="CW366" s="90"/>
      <c r="CX366" s="90"/>
      <c r="CY366" s="90"/>
      <c r="CZ366" s="90"/>
      <c r="DA366" s="90"/>
      <c r="DB366" s="90"/>
      <c r="DC366" s="90"/>
      <c r="DD366" s="90"/>
      <c r="DE366" s="90"/>
      <c r="DF366" s="90"/>
      <c r="DG366" s="90"/>
      <c r="DH366" s="90"/>
      <c r="DI366" s="90"/>
      <c r="DJ366" s="90"/>
      <c r="DK366" s="90"/>
      <c r="DL366" s="90"/>
      <c r="DM366" s="90"/>
      <c r="DN366" s="90"/>
      <c r="DO366" s="90"/>
      <c r="DP366" s="90"/>
      <c r="DQ366" s="90"/>
      <c r="DR366" s="90"/>
      <c r="DS366" s="90"/>
      <c r="DT366" s="90"/>
      <c r="DU366" s="90"/>
      <c r="DV366" s="90"/>
      <c r="DW366" s="90"/>
      <c r="DX366" s="90"/>
      <c r="DY366" s="90"/>
      <c r="DZ366" s="90"/>
      <c r="EA366" s="90"/>
      <c r="EB366" s="90"/>
      <c r="EC366" s="90"/>
      <c r="ED366" s="90"/>
      <c r="EE366" s="90"/>
      <c r="EF366" s="90"/>
      <c r="EG366" s="90"/>
      <c r="EH366" s="90"/>
      <c r="EI366" s="90"/>
      <c r="EJ366" s="90"/>
      <c r="EK366" s="90"/>
      <c r="EL366" s="90"/>
      <c r="EM366" s="90"/>
    </row>
    <row r="367" spans="1:144" ht="11.25" customHeight="1" x14ac:dyDescent="0.25">
      <c r="A367" s="90"/>
      <c r="B367" s="90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115"/>
      <c r="AB367" s="91"/>
      <c r="AC367" s="91"/>
      <c r="AD367" s="91"/>
      <c r="AE367" s="118"/>
      <c r="AF367" s="118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6"/>
      <c r="AV367" s="96"/>
      <c r="AW367" s="96"/>
      <c r="AX367" s="96"/>
      <c r="AY367" s="96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143"/>
      <c r="BY367" s="143"/>
      <c r="BZ367" s="143"/>
      <c r="CA367" s="143"/>
      <c r="CB367" s="143"/>
      <c r="CC367" s="143"/>
      <c r="CD367" s="143"/>
      <c r="CE367" s="143"/>
      <c r="CF367" s="143"/>
      <c r="CG367" s="143"/>
      <c r="CH367" s="143"/>
      <c r="CI367" s="143"/>
      <c r="CJ367" s="143"/>
      <c r="CK367" s="143"/>
      <c r="CL367" s="143"/>
      <c r="CM367" s="90"/>
      <c r="CN367" s="90"/>
      <c r="CO367" s="90"/>
      <c r="CP367" s="90"/>
      <c r="CQ367" s="90"/>
      <c r="CR367" s="90"/>
      <c r="CS367" s="90"/>
      <c r="CT367" s="90"/>
      <c r="CU367" s="90"/>
      <c r="CV367" s="90"/>
      <c r="CW367" s="90"/>
      <c r="CX367" s="90"/>
      <c r="CY367" s="90"/>
      <c r="CZ367" s="90"/>
      <c r="DA367" s="90"/>
      <c r="DB367" s="90"/>
      <c r="DC367" s="90"/>
      <c r="DD367" s="90"/>
      <c r="DE367" s="90"/>
      <c r="DF367" s="90"/>
      <c r="DG367" s="90"/>
      <c r="DH367" s="90"/>
      <c r="DI367" s="90"/>
      <c r="DJ367" s="90"/>
      <c r="DK367" s="90"/>
      <c r="DL367" s="90"/>
      <c r="DM367" s="90"/>
      <c r="DN367" s="90"/>
      <c r="DO367" s="90"/>
      <c r="DP367" s="90"/>
      <c r="DQ367" s="90"/>
      <c r="DR367" s="90"/>
      <c r="DS367" s="90"/>
      <c r="DT367" s="90"/>
      <c r="DU367" s="90"/>
      <c r="DV367" s="90"/>
      <c r="DW367" s="90"/>
      <c r="DX367" s="90"/>
      <c r="DY367" s="90"/>
      <c r="DZ367" s="90"/>
      <c r="EA367" s="90"/>
      <c r="EB367" s="90"/>
      <c r="EC367" s="90"/>
      <c r="ED367" s="90"/>
      <c r="EE367" s="90"/>
      <c r="EF367" s="90"/>
      <c r="EG367" s="90"/>
      <c r="EH367" s="90"/>
      <c r="EI367" s="90"/>
      <c r="EJ367" s="90"/>
      <c r="EK367" s="90"/>
      <c r="EL367" s="90"/>
      <c r="EM367" s="90"/>
      <c r="EN367" s="90"/>
    </row>
    <row r="368" spans="1:144" ht="11.25" customHeight="1" x14ac:dyDescent="0.3">
      <c r="AA368" s="35"/>
      <c r="AE368" s="61"/>
      <c r="AF368" s="62"/>
      <c r="AG368" s="62"/>
      <c r="AH368" s="62"/>
      <c r="AI368" s="62"/>
      <c r="AJ368" s="62"/>
      <c r="AK368" s="62"/>
      <c r="AL368" s="62"/>
      <c r="AM368" s="62"/>
      <c r="AN368" s="62"/>
      <c r="AO368" s="62"/>
      <c r="AP368" s="62"/>
      <c r="AQ368" s="62"/>
      <c r="AR368" s="62"/>
      <c r="AS368" s="62"/>
      <c r="AT368" s="62"/>
      <c r="AU368" s="62"/>
      <c r="AV368" s="62"/>
      <c r="AW368" s="62"/>
      <c r="AX368" s="62"/>
      <c r="AY368" s="62"/>
      <c r="AZ368" s="62"/>
      <c r="BA368" s="62"/>
      <c r="BB368" s="62"/>
      <c r="BC368" s="62"/>
      <c r="BD368" s="62"/>
      <c r="BE368" s="62"/>
      <c r="BF368" s="62"/>
      <c r="BG368" s="62"/>
      <c r="BH368" s="62"/>
      <c r="BI368" s="62"/>
      <c r="BJ368" s="62"/>
      <c r="BK368" s="62"/>
      <c r="BL368" s="62"/>
      <c r="BM368" s="62"/>
      <c r="BN368" s="62"/>
      <c r="BO368" s="62"/>
      <c r="BP368" s="62"/>
      <c r="BQ368" s="62"/>
      <c r="BR368" s="62"/>
      <c r="BS368" s="63"/>
      <c r="BT368" s="41"/>
      <c r="BX368" s="143"/>
      <c r="BY368" s="143"/>
      <c r="BZ368" s="143"/>
      <c r="CA368" s="143"/>
      <c r="CB368" s="143"/>
      <c r="CC368" s="143"/>
      <c r="CD368" s="143"/>
      <c r="CE368" s="143"/>
      <c r="CF368" s="143"/>
      <c r="CG368" s="143"/>
      <c r="CH368" s="143"/>
      <c r="CI368" s="143"/>
      <c r="CJ368" s="143"/>
      <c r="CK368" s="143"/>
      <c r="CL368" s="143"/>
      <c r="CM368" s="90"/>
      <c r="CN368" s="90"/>
      <c r="CO368" s="90"/>
      <c r="CP368" s="90"/>
      <c r="CQ368" s="90"/>
      <c r="CR368" s="90"/>
      <c r="CS368" s="90"/>
      <c r="CT368" s="90"/>
      <c r="CU368" s="90"/>
      <c r="CV368" s="90"/>
      <c r="CW368" s="90"/>
      <c r="CX368" s="90"/>
      <c r="CY368" s="90"/>
      <c r="CZ368" s="90"/>
      <c r="DA368" s="90"/>
      <c r="DB368" s="90"/>
      <c r="DC368" s="90"/>
      <c r="DD368" s="90"/>
      <c r="DE368" s="90"/>
      <c r="DF368" s="90"/>
      <c r="DG368" s="90"/>
      <c r="DH368" s="90"/>
      <c r="DI368" s="90"/>
      <c r="DJ368" s="90"/>
      <c r="DK368" s="90"/>
      <c r="DL368" s="90"/>
      <c r="DM368" s="90"/>
      <c r="DN368" s="90"/>
      <c r="DO368" s="90"/>
      <c r="DP368" s="90"/>
      <c r="DQ368" s="90"/>
      <c r="DR368" s="90"/>
      <c r="DS368" s="90"/>
      <c r="DT368" s="90"/>
      <c r="DU368" s="90"/>
      <c r="DV368" s="90"/>
      <c r="DW368" s="90"/>
      <c r="DX368" s="90"/>
      <c r="DY368" s="90"/>
      <c r="DZ368" s="90"/>
      <c r="EA368" s="90"/>
      <c r="EB368" s="90"/>
      <c r="EC368" s="90"/>
      <c r="ED368" s="90"/>
      <c r="EE368" s="90"/>
      <c r="EF368" s="90"/>
      <c r="EG368" s="90"/>
      <c r="EH368" s="90"/>
      <c r="EI368" s="90"/>
      <c r="EJ368" s="90"/>
      <c r="EK368" s="90"/>
      <c r="EL368" s="90"/>
      <c r="EM368" s="90"/>
      <c r="EN368" s="90"/>
    </row>
    <row r="369" spans="1:144" ht="7.5" customHeight="1" x14ac:dyDescent="0.25">
      <c r="AU369" s="45"/>
      <c r="AV369" s="45"/>
      <c r="AW369" s="45"/>
      <c r="AX369" s="45"/>
      <c r="AY369" s="45"/>
      <c r="BX369" s="143"/>
      <c r="BY369" s="143"/>
      <c r="BZ369" s="143"/>
      <c r="CA369" s="143"/>
      <c r="CB369" s="143"/>
      <c r="CC369" s="143"/>
      <c r="CD369" s="143"/>
      <c r="CE369" s="143"/>
      <c r="CF369" s="143"/>
      <c r="CG369" s="143"/>
      <c r="CH369" s="143"/>
      <c r="CI369" s="143"/>
      <c r="CJ369" s="143"/>
      <c r="CK369" s="143"/>
      <c r="CL369" s="143"/>
      <c r="CM369" s="90"/>
      <c r="CN369" s="90"/>
      <c r="CO369" s="90"/>
      <c r="CP369" s="144"/>
      <c r="CQ369" s="144"/>
      <c r="CR369" s="144"/>
      <c r="CS369" s="144"/>
      <c r="CT369" s="144"/>
      <c r="CU369" s="144"/>
      <c r="CV369" s="144"/>
      <c r="CW369" s="144"/>
      <c r="CX369" s="144"/>
      <c r="CY369" s="144"/>
      <c r="CZ369" s="144"/>
      <c r="DA369" s="144"/>
      <c r="DB369" s="144"/>
      <c r="DC369" s="144"/>
      <c r="DD369" s="144"/>
      <c r="DE369" s="144"/>
      <c r="DF369" s="144"/>
      <c r="DG369" s="144"/>
      <c r="DH369" s="144"/>
      <c r="DI369" s="144"/>
      <c r="DJ369" s="144"/>
      <c r="DK369" s="144"/>
      <c r="DL369" s="144"/>
      <c r="DM369" s="144"/>
      <c r="DN369" s="144"/>
      <c r="DO369" s="144"/>
      <c r="DP369" s="144"/>
      <c r="DQ369" s="144"/>
      <c r="DR369" s="144"/>
      <c r="DS369" s="144"/>
      <c r="DT369" s="144"/>
      <c r="DU369" s="144"/>
      <c r="DV369" s="144"/>
      <c r="DW369" s="144"/>
      <c r="DX369" s="144"/>
      <c r="DY369" s="144"/>
      <c r="DZ369" s="144"/>
      <c r="EA369" s="144"/>
      <c r="EB369" s="144"/>
      <c r="EC369" s="144"/>
      <c r="ED369" s="144"/>
      <c r="EE369" s="144"/>
      <c r="EF369" s="144"/>
      <c r="EG369" s="144"/>
      <c r="EH369" s="144"/>
      <c r="EI369" s="144"/>
      <c r="EJ369" s="144"/>
      <c r="EK369" s="144"/>
      <c r="EL369" s="144"/>
      <c r="EM369" s="90"/>
      <c r="EN369" s="90"/>
    </row>
    <row r="370" spans="1:144" ht="13.5" customHeight="1" x14ac:dyDescent="0.25">
      <c r="F370" s="13">
        <v>0</v>
      </c>
      <c r="AA370" s="35"/>
      <c r="AB370" s="38"/>
      <c r="AC370" s="36"/>
      <c r="AD370" s="37"/>
      <c r="AE370" s="38" t="s">
        <v>249</v>
      </c>
      <c r="AF370" s="36"/>
      <c r="AG370" s="39"/>
      <c r="AH370" s="36"/>
      <c r="BB370" s="160"/>
      <c r="BC370" s="160"/>
      <c r="BD370" s="160"/>
      <c r="BE370" s="160"/>
      <c r="BF370" s="160"/>
      <c r="BG370" s="160"/>
      <c r="BH370" s="160"/>
      <c r="BI370" s="160"/>
      <c r="BJ370" s="160"/>
      <c r="BK370" s="160"/>
      <c r="BL370" s="160"/>
      <c r="BM370" s="160"/>
      <c r="BN370" s="160"/>
      <c r="BO370" s="160"/>
      <c r="BP370" s="160"/>
      <c r="BQ370" s="160"/>
      <c r="BR370" s="160"/>
      <c r="BS370" s="160"/>
      <c r="BT370" s="41"/>
      <c r="BX370" s="143"/>
      <c r="BY370" s="143"/>
      <c r="BZ370" s="143"/>
      <c r="CA370" s="143"/>
      <c r="CB370" s="143"/>
      <c r="CC370" s="143"/>
      <c r="CD370" s="143"/>
      <c r="CE370" s="143"/>
      <c r="CF370" s="143"/>
      <c r="CG370" s="143"/>
      <c r="CH370" s="143"/>
      <c r="CI370" s="143"/>
      <c r="CJ370" s="143"/>
      <c r="CK370" s="143"/>
      <c r="CL370" s="143"/>
      <c r="CM370" s="90"/>
      <c r="CN370" s="90"/>
      <c r="CO370" s="90"/>
      <c r="CP370" s="144"/>
      <c r="CQ370" s="144"/>
      <c r="CR370" s="144"/>
      <c r="CS370" s="144"/>
      <c r="CT370" s="144"/>
      <c r="CU370" s="144"/>
      <c r="CV370" s="144"/>
      <c r="CW370" s="144"/>
      <c r="CX370" s="144"/>
      <c r="CY370" s="144"/>
      <c r="CZ370" s="144"/>
      <c r="DA370" s="144"/>
      <c r="DB370" s="144"/>
      <c r="DC370" s="144"/>
      <c r="DD370" s="144"/>
      <c r="DE370" s="144"/>
      <c r="DF370" s="144"/>
      <c r="DG370" s="144"/>
      <c r="DH370" s="144"/>
      <c r="DI370" s="144"/>
      <c r="DJ370" s="144"/>
      <c r="DK370" s="144"/>
      <c r="DL370" s="144"/>
      <c r="DM370" s="144"/>
      <c r="DN370" s="144"/>
      <c r="DO370" s="144"/>
      <c r="DP370" s="144"/>
      <c r="DQ370" s="144"/>
      <c r="DR370" s="144"/>
      <c r="DS370" s="144"/>
      <c r="DT370" s="144"/>
      <c r="DU370" s="144"/>
      <c r="DV370" s="144"/>
      <c r="DW370" s="144"/>
      <c r="DX370" s="144"/>
      <c r="DY370" s="144"/>
      <c r="DZ370" s="144"/>
      <c r="EA370" s="144"/>
      <c r="EB370" s="144"/>
      <c r="EC370" s="144"/>
      <c r="ED370" s="144"/>
      <c r="EE370" s="144"/>
      <c r="EF370" s="144"/>
      <c r="EG370" s="144"/>
      <c r="EH370" s="144"/>
      <c r="EI370" s="144"/>
      <c r="EJ370" s="144"/>
      <c r="EK370" s="144"/>
      <c r="EL370" s="144"/>
      <c r="EM370" s="90"/>
      <c r="EN370" s="90"/>
    </row>
    <row r="371" spans="1:144" ht="37.5" customHeight="1" x14ac:dyDescent="0.25">
      <c r="A371" s="43" t="s">
        <v>53</v>
      </c>
      <c r="B371" s="43" t="s">
        <v>46</v>
      </c>
      <c r="C371" s="44" t="s">
        <v>20</v>
      </c>
      <c r="D371" s="44" t="s">
        <v>49</v>
      </c>
      <c r="E371" s="13" t="s">
        <v>48</v>
      </c>
      <c r="F371" s="13" t="s">
        <v>47</v>
      </c>
      <c r="G371" s="43" t="s">
        <v>54</v>
      </c>
      <c r="H371" s="43" t="s">
        <v>72</v>
      </c>
      <c r="N371" s="13">
        <v>0</v>
      </c>
      <c r="O371" s="13">
        <v>1</v>
      </c>
      <c r="P371" s="13">
        <v>2</v>
      </c>
      <c r="Q371" s="13">
        <v>3</v>
      </c>
      <c r="R371" s="13">
        <v>4</v>
      </c>
      <c r="S371" s="13">
        <v>5</v>
      </c>
      <c r="T371" s="13">
        <v>6</v>
      </c>
      <c r="U371" s="13">
        <v>7</v>
      </c>
      <c r="V371" s="13">
        <v>8</v>
      </c>
      <c r="AA371" s="35"/>
      <c r="AB371" s="38"/>
      <c r="AC371" s="36"/>
      <c r="AD371" s="35"/>
      <c r="AE371" s="195"/>
      <c r="AF371" s="195"/>
      <c r="AG371" s="195"/>
      <c r="AH371" s="195"/>
      <c r="AI371" s="195"/>
      <c r="AJ371" s="195"/>
      <c r="AK371" s="195"/>
      <c r="AL371" s="195"/>
      <c r="AM371" s="195"/>
      <c r="AN371" s="195" t="s">
        <v>67</v>
      </c>
      <c r="AO371" s="195"/>
      <c r="AP371" s="195"/>
      <c r="AQ371" s="195"/>
      <c r="AR371" s="195"/>
      <c r="AS371" s="195"/>
      <c r="AT371" s="195"/>
      <c r="AU371" s="195"/>
      <c r="AV371" s="195"/>
      <c r="AW371" s="195"/>
      <c r="AX371" s="195"/>
      <c r="AY371" s="195"/>
      <c r="AZ371" s="195"/>
      <c r="BA371" s="195"/>
      <c r="BB371" s="195" t="str">
        <f>IF(SUM($BH$373:$BM$378)&gt;=Instellingen!$H$24,"Prijs per eenheid***","Prijs per eenheid")</f>
        <v>Prijs per eenheid</v>
      </c>
      <c r="BC371" s="195"/>
      <c r="BD371" s="195"/>
      <c r="BE371" s="195"/>
      <c r="BF371" s="195"/>
      <c r="BG371" s="195"/>
      <c r="BH371" s="196" t="s">
        <v>105</v>
      </c>
      <c r="BI371" s="196"/>
      <c r="BJ371" s="196"/>
      <c r="BK371" s="196"/>
      <c r="BL371" s="196"/>
      <c r="BM371" s="196"/>
      <c r="BN371" s="196" t="s">
        <v>43</v>
      </c>
      <c r="BO371" s="196"/>
      <c r="BP371" s="196"/>
      <c r="BQ371" s="196"/>
      <c r="BR371" s="196"/>
      <c r="BS371" s="196"/>
      <c r="BT371" s="41"/>
      <c r="BU371" s="40"/>
      <c r="BV371" s="42"/>
      <c r="BW371" s="42"/>
      <c r="BX371" s="143"/>
      <c r="BY371" s="143"/>
      <c r="BZ371" s="143"/>
      <c r="CA371" s="143"/>
      <c r="CB371" s="143"/>
      <c r="CC371" s="143"/>
      <c r="CD371" s="143"/>
      <c r="CE371" s="143"/>
      <c r="CF371" s="143"/>
      <c r="CG371" s="143"/>
      <c r="CH371" s="143"/>
      <c r="CI371" s="143"/>
      <c r="CJ371" s="143"/>
      <c r="CK371" s="143"/>
      <c r="CL371" s="143"/>
      <c r="CM371" s="90"/>
      <c r="CN371" s="90"/>
      <c r="CO371" s="90"/>
      <c r="CP371" s="144"/>
      <c r="CQ371" s="144"/>
      <c r="CR371" s="144"/>
      <c r="CS371" s="144"/>
      <c r="CT371" s="144"/>
      <c r="CU371" s="144"/>
      <c r="CV371" s="144"/>
      <c r="CW371" s="144"/>
      <c r="CX371" s="144"/>
      <c r="CY371" s="144"/>
      <c r="CZ371" s="144"/>
      <c r="DA371" s="144"/>
      <c r="DB371" s="144"/>
      <c r="DC371" s="144"/>
      <c r="DD371" s="144"/>
      <c r="DE371" s="144"/>
      <c r="DF371" s="144"/>
      <c r="DG371" s="144"/>
      <c r="DH371" s="144"/>
      <c r="DI371" s="144"/>
      <c r="DJ371" s="144"/>
      <c r="DK371" s="144"/>
      <c r="DL371" s="144"/>
      <c r="DM371" s="144"/>
      <c r="DN371" s="144"/>
      <c r="DO371" s="144"/>
      <c r="DP371" s="144"/>
      <c r="DQ371" s="144"/>
      <c r="DR371" s="144"/>
      <c r="DS371" s="144"/>
      <c r="DT371" s="144"/>
      <c r="DU371" s="144"/>
      <c r="DV371" s="144"/>
      <c r="DW371" s="144"/>
      <c r="DX371" s="144"/>
      <c r="DY371" s="144"/>
      <c r="DZ371" s="144"/>
      <c r="EA371" s="144"/>
      <c r="EB371" s="144"/>
      <c r="EC371" s="144"/>
      <c r="ED371" s="144"/>
      <c r="EE371" s="144"/>
      <c r="EF371" s="144"/>
      <c r="EG371" s="144"/>
      <c r="EH371" s="144"/>
      <c r="EI371" s="144"/>
      <c r="EJ371" s="144"/>
      <c r="EK371" s="144"/>
      <c r="EL371" s="144"/>
      <c r="EM371" s="90"/>
      <c r="EN371" s="90"/>
    </row>
    <row r="372" spans="1:144" ht="12.75" hidden="1" customHeight="1" x14ac:dyDescent="0.25">
      <c r="A372" s="13" t="s">
        <v>48</v>
      </c>
      <c r="B372" s="13" t="s">
        <v>48</v>
      </c>
      <c r="C372" s="13">
        <v>1</v>
      </c>
      <c r="D372" s="13">
        <v>1</v>
      </c>
      <c r="E372" s="13">
        <v>1</v>
      </c>
      <c r="F372" s="13">
        <f>F370</f>
        <v>0</v>
      </c>
      <c r="G372" s="13" t="s">
        <v>68</v>
      </c>
      <c r="W372" s="13">
        <f t="shared" ref="W372:W406" si="28">IF(F372="","",HLOOKUP(F372,$N$113:$V$123,9,0))</f>
        <v>0</v>
      </c>
      <c r="X372" s="13" t="str">
        <f t="shared" ref="X372:X377" si="29">CONCATENATE(F372,A372,G372)</f>
        <v>0VS</v>
      </c>
      <c r="AA372" s="35"/>
      <c r="AB372" s="38"/>
      <c r="AC372" s="36"/>
      <c r="AD372" s="35"/>
      <c r="AE372" s="57"/>
      <c r="AF372" s="56"/>
      <c r="AG372" s="56"/>
      <c r="AH372" s="56"/>
      <c r="AI372" s="56"/>
      <c r="AJ372" s="56"/>
      <c r="AK372" s="56"/>
      <c r="AL372" s="56"/>
      <c r="AM372" s="56"/>
      <c r="AN372" s="214" t="s">
        <v>97</v>
      </c>
      <c r="AO372" s="214"/>
      <c r="AP372" s="214"/>
      <c r="AQ372" s="214"/>
      <c r="AR372" s="214"/>
      <c r="AS372" s="214"/>
      <c r="AT372" s="214"/>
      <c r="AU372" s="214"/>
      <c r="AV372" s="214"/>
      <c r="AW372" s="214"/>
      <c r="AX372" s="214"/>
      <c r="AY372" s="214"/>
      <c r="AZ372" s="214"/>
      <c r="BA372" s="214"/>
      <c r="BB372" s="156"/>
      <c r="BC372" s="156"/>
      <c r="BD372" s="156"/>
      <c r="BE372" s="156"/>
      <c r="BF372" s="156"/>
      <c r="BG372" s="156"/>
      <c r="BH372" s="157"/>
      <c r="BI372" s="157"/>
      <c r="BJ372" s="157"/>
      <c r="BK372" s="157"/>
      <c r="BL372" s="157"/>
      <c r="BM372" s="157"/>
      <c r="BN372" s="158"/>
      <c r="BO372" s="159"/>
      <c r="BP372" s="159"/>
      <c r="BQ372" s="159"/>
      <c r="BR372" s="159"/>
      <c r="BS372" s="159"/>
      <c r="BT372" s="41"/>
      <c r="BU372" s="40"/>
      <c r="BV372" s="40"/>
      <c r="BW372" s="40"/>
      <c r="BX372" s="143"/>
      <c r="BY372" s="143"/>
      <c r="BZ372" s="143"/>
      <c r="CA372" s="143"/>
      <c r="CB372" s="143"/>
      <c r="CC372" s="143"/>
      <c r="CD372" s="143"/>
      <c r="CE372" s="143"/>
      <c r="CF372" s="143"/>
      <c r="CG372" s="143"/>
      <c r="CH372" s="143"/>
      <c r="CI372" s="143"/>
      <c r="CJ372" s="143"/>
      <c r="CK372" s="143"/>
      <c r="CL372" s="143"/>
      <c r="CM372" s="90"/>
      <c r="CN372" s="90"/>
      <c r="CO372" s="90"/>
      <c r="CP372" s="144"/>
      <c r="CQ372" s="144"/>
      <c r="CR372" s="144"/>
      <c r="CS372" s="144"/>
      <c r="CT372" s="144"/>
      <c r="CU372" s="144"/>
      <c r="CV372" s="144"/>
      <c r="CW372" s="144"/>
      <c r="CX372" s="144"/>
      <c r="CY372" s="144"/>
      <c r="CZ372" s="144"/>
      <c r="DA372" s="144"/>
      <c r="DB372" s="144"/>
      <c r="DC372" s="144"/>
      <c r="DD372" s="144"/>
      <c r="DE372" s="144"/>
      <c r="DF372" s="144"/>
      <c r="DG372" s="144"/>
      <c r="DH372" s="144"/>
      <c r="DI372" s="144"/>
      <c r="DJ372" s="144"/>
      <c r="DK372" s="144"/>
      <c r="DL372" s="144"/>
      <c r="DM372" s="144"/>
      <c r="DN372" s="144"/>
      <c r="DO372" s="144"/>
      <c r="DP372" s="144"/>
      <c r="DQ372" s="144"/>
      <c r="DR372" s="144"/>
      <c r="DS372" s="144"/>
      <c r="DT372" s="144"/>
      <c r="DU372" s="144"/>
      <c r="DV372" s="144"/>
      <c r="DW372" s="144"/>
      <c r="DX372" s="144"/>
      <c r="DY372" s="144"/>
      <c r="DZ372" s="144"/>
      <c r="EA372" s="144"/>
      <c r="EB372" s="144"/>
      <c r="EC372" s="144"/>
      <c r="ED372" s="144"/>
      <c r="EE372" s="144"/>
      <c r="EF372" s="144"/>
      <c r="EG372" s="144"/>
      <c r="EH372" s="144"/>
      <c r="EI372" s="144"/>
      <c r="EJ372" s="144"/>
      <c r="EK372" s="144"/>
      <c r="EL372" s="144"/>
      <c r="EM372" s="90"/>
      <c r="EN372" s="90"/>
    </row>
    <row r="373" spans="1:144" ht="13.2" hidden="1" x14ac:dyDescent="0.25">
      <c r="A373" s="13" t="s">
        <v>48</v>
      </c>
      <c r="B373" s="13" t="s">
        <v>48</v>
      </c>
      <c r="C373" s="13">
        <v>1</v>
      </c>
      <c r="D373" s="13">
        <f>IF(SUM($BH$373:$BM$378)&gt;=Instellingen!$H$24,Instellingen!$I$24,1)</f>
        <v>1</v>
      </c>
      <c r="E373" s="13">
        <v>1</v>
      </c>
      <c r="F373" s="13">
        <f>F372</f>
        <v>0</v>
      </c>
      <c r="G373" s="13" t="s">
        <v>68</v>
      </c>
      <c r="H373" s="13">
        <f>Software!W30</f>
        <v>9879999999999</v>
      </c>
      <c r="K373" s="13">
        <f>IF(SUM($BH$373:$BM$378)&gt;=Instellingen!$H$24,1-Instellingen!$I$24,1)</f>
        <v>1</v>
      </c>
      <c r="L373" s="13">
        <f>VLOOKUP(CONCATENATE(H373,1),Software!$W$1:$AU$500,18,0)</f>
        <v>218</v>
      </c>
      <c r="W373" s="13">
        <f t="shared" si="28"/>
        <v>0</v>
      </c>
      <c r="X373" s="13" t="str">
        <f t="shared" si="29"/>
        <v>0VS</v>
      </c>
      <c r="AA373" s="35"/>
      <c r="AB373" s="38"/>
      <c r="AC373" s="36"/>
      <c r="AD373" s="35"/>
      <c r="AE373" s="152"/>
      <c r="AF373" s="152"/>
      <c r="AG373" s="152"/>
      <c r="AH373" s="152"/>
      <c r="AI373" s="152"/>
      <c r="AJ373" s="152"/>
      <c r="AK373" s="152"/>
      <c r="AL373" s="152"/>
      <c r="AM373" s="152"/>
      <c r="AN373" s="54" t="str">
        <f>VLOOKUP(H373,Software!$W$1:$AU$500,9,0)</f>
        <v>Leerkrachtassistent</v>
      </c>
      <c r="AO373" s="47"/>
      <c r="AP373" s="47"/>
      <c r="AQ373" s="47"/>
      <c r="AR373" s="47"/>
      <c r="AS373" s="47"/>
      <c r="AT373" s="55"/>
      <c r="AU373" s="53"/>
      <c r="AV373" s="53"/>
      <c r="AW373" s="53"/>
      <c r="AX373" s="53"/>
      <c r="AY373" s="53"/>
      <c r="AZ373" s="53"/>
      <c r="BA373" s="53"/>
      <c r="BB373" s="150">
        <f>K373*L373</f>
        <v>218</v>
      </c>
      <c r="BC373" s="150"/>
      <c r="BD373" s="150"/>
      <c r="BE373" s="150"/>
      <c r="BF373" s="150"/>
      <c r="BG373" s="150"/>
      <c r="BH373" s="153">
        <v>0</v>
      </c>
      <c r="BI373" s="153"/>
      <c r="BJ373" s="153"/>
      <c r="BK373" s="153"/>
      <c r="BL373" s="153"/>
      <c r="BM373" s="153"/>
      <c r="BN373" s="154">
        <f t="shared" ref="BN373:BN406" si="30">IF(BH373="","",BB373*BH373)</f>
        <v>0</v>
      </c>
      <c r="BO373" s="154"/>
      <c r="BP373" s="154"/>
      <c r="BQ373" s="154"/>
      <c r="BR373" s="154"/>
      <c r="BS373" s="154"/>
      <c r="BT373" s="41"/>
      <c r="BU373" s="40"/>
      <c r="BV373" s="40"/>
      <c r="BW373" s="40"/>
      <c r="BX373" s="143"/>
      <c r="BY373" s="143"/>
      <c r="BZ373" s="143"/>
      <c r="CA373" s="143"/>
      <c r="CB373" s="143"/>
      <c r="CC373" s="143"/>
      <c r="CD373" s="143"/>
      <c r="CE373" s="143"/>
      <c r="CF373" s="143"/>
      <c r="CG373" s="143"/>
      <c r="CH373" s="143"/>
      <c r="CI373" s="143"/>
      <c r="CJ373" s="143"/>
      <c r="CK373" s="143"/>
      <c r="CL373" s="143"/>
      <c r="CM373" s="90"/>
      <c r="CN373" s="90"/>
      <c r="CO373" s="90"/>
      <c r="CP373" s="144"/>
      <c r="CQ373" s="144"/>
      <c r="CR373" s="144"/>
      <c r="CS373" s="144"/>
      <c r="CT373" s="144"/>
      <c r="CU373" s="144"/>
      <c r="CV373" s="144"/>
      <c r="CW373" s="144"/>
      <c r="CX373" s="144"/>
      <c r="CY373" s="144"/>
      <c r="CZ373" s="144"/>
      <c r="DA373" s="144"/>
      <c r="DB373" s="144"/>
      <c r="DC373" s="144"/>
      <c r="DD373" s="144"/>
      <c r="DE373" s="144"/>
      <c r="DF373" s="144"/>
      <c r="DG373" s="144"/>
      <c r="DH373" s="144"/>
      <c r="DI373" s="144"/>
      <c r="DJ373" s="144"/>
      <c r="DK373" s="144"/>
      <c r="DL373" s="144"/>
      <c r="DM373" s="144"/>
      <c r="DN373" s="144"/>
      <c r="DO373" s="144"/>
      <c r="DP373" s="144"/>
      <c r="DQ373" s="144"/>
      <c r="DR373" s="144"/>
      <c r="DS373" s="144"/>
      <c r="DT373" s="144"/>
      <c r="DU373" s="144"/>
      <c r="DV373" s="144"/>
      <c r="DW373" s="144"/>
      <c r="DX373" s="144"/>
      <c r="DY373" s="144"/>
      <c r="DZ373" s="144"/>
      <c r="EA373" s="144"/>
      <c r="EB373" s="144"/>
      <c r="EC373" s="144"/>
      <c r="ED373" s="144"/>
      <c r="EE373" s="144"/>
      <c r="EF373" s="144"/>
      <c r="EG373" s="144"/>
      <c r="EH373" s="144"/>
      <c r="EI373" s="144"/>
      <c r="EJ373" s="144"/>
      <c r="EK373" s="144"/>
      <c r="EL373" s="144"/>
      <c r="EM373" s="90"/>
      <c r="EN373" s="90"/>
    </row>
    <row r="374" spans="1:144" ht="12.75" hidden="1" customHeight="1" x14ac:dyDescent="0.25">
      <c r="A374" s="13" t="s">
        <v>48</v>
      </c>
      <c r="B374" s="13" t="s">
        <v>48</v>
      </c>
      <c r="C374" s="13">
        <v>1</v>
      </c>
      <c r="D374" s="13">
        <v>1</v>
      </c>
      <c r="E374" s="13">
        <v>1</v>
      </c>
      <c r="F374" s="13">
        <f>F373</f>
        <v>0</v>
      </c>
      <c r="G374" s="13" t="s">
        <v>68</v>
      </c>
      <c r="H374" s="13">
        <f>Software!W46</f>
        <v>9879999999998</v>
      </c>
      <c r="K374" s="13">
        <f>IF(SUM($BH$373:$BM$378)&gt;=Instellingen!$H$24,1-Instellingen!$I$24,1)</f>
        <v>1</v>
      </c>
      <c r="L374" s="13">
        <f>VLOOKUP(CONCATENATE(H374,1),Software!$W$1:$AU$500,18,0)</f>
        <v>157</v>
      </c>
      <c r="W374" s="13">
        <f t="shared" si="28"/>
        <v>0</v>
      </c>
      <c r="X374" s="13" t="str">
        <f t="shared" si="29"/>
        <v>0VS</v>
      </c>
      <c r="AA374" s="35"/>
      <c r="AB374" s="38"/>
      <c r="AC374" s="36"/>
      <c r="AD374" s="35"/>
      <c r="AE374" s="57"/>
      <c r="AF374" s="56"/>
      <c r="AG374" s="56"/>
      <c r="AH374" s="56"/>
      <c r="AI374" s="56"/>
      <c r="AJ374" s="56"/>
      <c r="AK374" s="56"/>
      <c r="AL374" s="56"/>
      <c r="AM374" s="56"/>
      <c r="AN374" s="73" t="str">
        <f>VLOOKUP(H374,Software!$W$1:$AU$500,9,0)</f>
        <v>DigiRegie</v>
      </c>
      <c r="AO374" s="73"/>
      <c r="AP374" s="73"/>
      <c r="AQ374" s="73"/>
      <c r="AR374" s="73"/>
      <c r="AS374" s="73"/>
      <c r="AT374" s="73"/>
      <c r="AU374" s="73"/>
      <c r="AV374" s="73"/>
      <c r="AW374" s="73"/>
      <c r="AX374" s="73"/>
      <c r="AY374" s="73"/>
      <c r="AZ374" s="73"/>
      <c r="BA374" s="73"/>
      <c r="BB374" s="156">
        <f>K374*L374</f>
        <v>157</v>
      </c>
      <c r="BC374" s="156"/>
      <c r="BD374" s="156"/>
      <c r="BE374" s="156"/>
      <c r="BF374" s="156"/>
      <c r="BG374" s="156"/>
      <c r="BH374" s="157">
        <v>0</v>
      </c>
      <c r="BI374" s="157"/>
      <c r="BJ374" s="157"/>
      <c r="BK374" s="157"/>
      <c r="BL374" s="157"/>
      <c r="BM374" s="157"/>
      <c r="BN374" s="158">
        <f t="shared" si="30"/>
        <v>0</v>
      </c>
      <c r="BO374" s="158"/>
      <c r="BP374" s="158"/>
      <c r="BQ374" s="158"/>
      <c r="BR374" s="158"/>
      <c r="BS374" s="158"/>
      <c r="BT374" s="41"/>
      <c r="BU374" s="40"/>
      <c r="BV374" s="40"/>
      <c r="BW374" s="40"/>
      <c r="BX374" s="143"/>
      <c r="BY374" s="143"/>
      <c r="BZ374" s="143"/>
      <c r="CA374" s="143"/>
      <c r="CB374" s="143"/>
      <c r="CC374" s="143"/>
      <c r="CD374" s="143"/>
      <c r="CE374" s="143"/>
      <c r="CF374" s="143"/>
      <c r="CG374" s="143"/>
      <c r="CH374" s="143"/>
      <c r="CI374" s="143"/>
      <c r="CJ374" s="143"/>
      <c r="CK374" s="143"/>
      <c r="CL374" s="143"/>
      <c r="CM374" s="90"/>
      <c r="CN374" s="90"/>
      <c r="CO374" s="90"/>
      <c r="CP374" s="144"/>
      <c r="CQ374" s="144"/>
      <c r="CR374" s="144"/>
      <c r="CS374" s="144"/>
      <c r="CT374" s="144"/>
      <c r="CU374" s="144"/>
      <c r="CV374" s="144"/>
      <c r="CW374" s="144"/>
      <c r="CX374" s="144"/>
      <c r="CY374" s="144"/>
      <c r="CZ374" s="144"/>
      <c r="DA374" s="144"/>
      <c r="DB374" s="144"/>
      <c r="DC374" s="144"/>
      <c r="DD374" s="144"/>
      <c r="DE374" s="144"/>
      <c r="DF374" s="144"/>
      <c r="DG374" s="144"/>
      <c r="DH374" s="144"/>
      <c r="DI374" s="144"/>
      <c r="DJ374" s="144"/>
      <c r="DK374" s="144"/>
      <c r="DL374" s="144"/>
      <c r="DM374" s="144"/>
      <c r="DN374" s="144"/>
      <c r="DO374" s="144"/>
      <c r="DP374" s="144"/>
      <c r="DQ374" s="144"/>
      <c r="DR374" s="144"/>
      <c r="DS374" s="144"/>
      <c r="DT374" s="144"/>
      <c r="DU374" s="144"/>
      <c r="DV374" s="144"/>
      <c r="DW374" s="144"/>
      <c r="DX374" s="144"/>
      <c r="DY374" s="144"/>
      <c r="DZ374" s="144"/>
      <c r="EA374" s="144"/>
      <c r="EB374" s="144"/>
      <c r="EC374" s="144"/>
      <c r="ED374" s="144"/>
      <c r="EE374" s="144"/>
      <c r="EF374" s="144"/>
      <c r="EG374" s="144"/>
      <c r="EH374" s="144"/>
      <c r="EI374" s="144"/>
      <c r="EJ374" s="144"/>
      <c r="EK374" s="144"/>
      <c r="EL374" s="144"/>
      <c r="EM374" s="90"/>
      <c r="EN374" s="90"/>
    </row>
    <row r="375" spans="1:144" ht="13.2" hidden="1" x14ac:dyDescent="0.25">
      <c r="F375" s="13">
        <f>F378</f>
        <v>0</v>
      </c>
      <c r="W375" s="13">
        <f t="shared" si="28"/>
        <v>0</v>
      </c>
      <c r="X375" s="13" t="str">
        <f t="shared" si="29"/>
        <v>0</v>
      </c>
      <c r="AA375" s="46"/>
      <c r="AE375" s="152"/>
      <c r="AF375" s="152"/>
      <c r="AG375" s="152"/>
      <c r="AH375" s="152"/>
      <c r="AI375" s="152"/>
      <c r="AJ375" s="152"/>
      <c r="AK375" s="152"/>
      <c r="AL375" s="152"/>
      <c r="AM375" s="152"/>
      <c r="AN375" s="54"/>
      <c r="AO375" s="47"/>
      <c r="AP375" s="47"/>
      <c r="AQ375" s="47"/>
      <c r="AR375" s="47"/>
      <c r="AS375" s="47"/>
      <c r="AT375" s="55"/>
      <c r="AU375" s="53"/>
      <c r="AV375" s="53"/>
      <c r="AW375" s="53"/>
      <c r="AX375" s="53"/>
      <c r="AY375" s="53"/>
      <c r="AZ375" s="53"/>
      <c r="BA375" s="53"/>
      <c r="BB375" s="150"/>
      <c r="BC375" s="150"/>
      <c r="BD375" s="150"/>
      <c r="BE375" s="150"/>
      <c r="BF375" s="150"/>
      <c r="BG375" s="150"/>
      <c r="BH375" s="155"/>
      <c r="BI375" s="155"/>
      <c r="BJ375" s="155"/>
      <c r="BK375" s="155"/>
      <c r="BL375" s="155"/>
      <c r="BM375" s="155"/>
      <c r="BN375" s="154" t="str">
        <f>IF(BH375="","",BB375*BH375)</f>
        <v/>
      </c>
      <c r="BO375" s="155"/>
      <c r="BP375" s="155"/>
      <c r="BQ375" s="155"/>
      <c r="BR375" s="155"/>
      <c r="BS375" s="155"/>
      <c r="BT375" s="41"/>
      <c r="BX375" s="143"/>
      <c r="BY375" s="143"/>
      <c r="BZ375" s="143"/>
      <c r="CA375" s="143"/>
      <c r="CB375" s="143"/>
      <c r="CC375" s="143"/>
      <c r="CD375" s="143"/>
      <c r="CE375" s="143"/>
      <c r="CF375" s="143"/>
      <c r="CG375" s="143"/>
      <c r="CH375" s="143"/>
      <c r="CI375" s="143"/>
      <c r="CJ375" s="143"/>
      <c r="CK375" s="143"/>
      <c r="CL375" s="143"/>
      <c r="CM375" s="90"/>
      <c r="CN375" s="90"/>
      <c r="CO375" s="90"/>
      <c r="CP375" s="144"/>
      <c r="CQ375" s="144"/>
      <c r="CR375" s="144"/>
      <c r="CS375" s="144"/>
      <c r="CT375" s="144"/>
      <c r="CU375" s="144"/>
      <c r="CV375" s="144"/>
      <c r="CW375" s="144"/>
      <c r="CX375" s="144"/>
      <c r="CY375" s="144"/>
      <c r="CZ375" s="144"/>
      <c r="DA375" s="144"/>
      <c r="DB375" s="144"/>
      <c r="DC375" s="144"/>
      <c r="DD375" s="144"/>
      <c r="DE375" s="144"/>
      <c r="DF375" s="144"/>
      <c r="DG375" s="144"/>
      <c r="DH375" s="144"/>
      <c r="DI375" s="144"/>
      <c r="DJ375" s="144"/>
      <c r="DK375" s="144"/>
      <c r="DL375" s="144"/>
      <c r="DM375" s="144"/>
      <c r="DN375" s="144"/>
      <c r="DO375" s="144"/>
      <c r="DP375" s="144"/>
      <c r="DQ375" s="144"/>
      <c r="DR375" s="144"/>
      <c r="DS375" s="144"/>
      <c r="DT375" s="144"/>
      <c r="DU375" s="144"/>
      <c r="DV375" s="144"/>
      <c r="DW375" s="144"/>
      <c r="DX375" s="144"/>
      <c r="DY375" s="144"/>
      <c r="DZ375" s="144"/>
      <c r="EA375" s="144"/>
      <c r="EB375" s="144"/>
      <c r="EC375" s="144"/>
      <c r="ED375" s="144"/>
      <c r="EE375" s="144"/>
      <c r="EF375" s="144"/>
      <c r="EG375" s="144"/>
      <c r="EH375" s="144"/>
      <c r="EI375" s="144"/>
      <c r="EJ375" s="144"/>
      <c r="EK375" s="144"/>
      <c r="EL375" s="144"/>
      <c r="EM375" s="90"/>
      <c r="EN375" s="90"/>
    </row>
    <row r="376" spans="1:144" ht="13.2" hidden="1" x14ac:dyDescent="0.25">
      <c r="F376" s="13">
        <f>F375</f>
        <v>0</v>
      </c>
      <c r="W376" s="13">
        <f t="shared" si="28"/>
        <v>0</v>
      </c>
      <c r="X376" s="13" t="str">
        <f t="shared" si="29"/>
        <v>0</v>
      </c>
      <c r="AA376" s="46"/>
      <c r="AE376" s="57"/>
      <c r="AF376" s="56"/>
      <c r="AG376" s="56"/>
      <c r="AH376" s="56"/>
      <c r="AI376" s="56"/>
      <c r="AJ376" s="56"/>
      <c r="AK376" s="56"/>
      <c r="AL376" s="56"/>
      <c r="AM376" s="56"/>
      <c r="AN376" s="74" t="s">
        <v>98</v>
      </c>
      <c r="AO376" s="74"/>
      <c r="AP376" s="74"/>
      <c r="AQ376" s="74"/>
      <c r="AR376" s="74"/>
      <c r="AS376" s="74"/>
      <c r="AT376" s="74"/>
      <c r="AU376" s="74"/>
      <c r="AV376" s="74"/>
      <c r="AW376" s="74"/>
      <c r="AX376" s="74"/>
      <c r="AY376" s="74"/>
      <c r="AZ376" s="74"/>
      <c r="BA376" s="74"/>
      <c r="BB376" s="74"/>
      <c r="BC376" s="74"/>
      <c r="BD376" s="74"/>
      <c r="BE376" s="74"/>
      <c r="BF376" s="74"/>
      <c r="BG376" s="74"/>
      <c r="BH376" s="159"/>
      <c r="BI376" s="159"/>
      <c r="BJ376" s="159"/>
      <c r="BK376" s="159"/>
      <c r="BL376" s="159"/>
      <c r="BM376" s="159"/>
      <c r="BN376" s="158" t="str">
        <f>IF(BH376="","",BB376*BH376)</f>
        <v/>
      </c>
      <c r="BO376" s="159"/>
      <c r="BP376" s="159"/>
      <c r="BQ376" s="159"/>
      <c r="BR376" s="159"/>
      <c r="BS376" s="159"/>
      <c r="BT376" s="41"/>
      <c r="BX376" s="143"/>
      <c r="BY376" s="143"/>
      <c r="BZ376" s="143"/>
      <c r="CA376" s="143"/>
      <c r="CB376" s="143"/>
      <c r="CC376" s="143"/>
      <c r="CD376" s="143"/>
      <c r="CE376" s="143"/>
      <c r="CF376" s="143"/>
      <c r="CG376" s="143"/>
      <c r="CH376" s="143"/>
      <c r="CI376" s="143"/>
      <c r="CJ376" s="143"/>
      <c r="CK376" s="143"/>
      <c r="CL376" s="143"/>
      <c r="CM376" s="90"/>
      <c r="CN376" s="90"/>
      <c r="CO376" s="90"/>
      <c r="CP376" s="144"/>
      <c r="CQ376" s="144"/>
      <c r="CR376" s="144"/>
      <c r="CS376" s="144"/>
      <c r="CT376" s="144"/>
      <c r="CU376" s="144"/>
      <c r="CV376" s="144"/>
      <c r="CW376" s="144"/>
      <c r="CX376" s="144"/>
      <c r="CY376" s="144"/>
      <c r="CZ376" s="144"/>
      <c r="DA376" s="144"/>
      <c r="DB376" s="144"/>
      <c r="DC376" s="144"/>
      <c r="DD376" s="144"/>
      <c r="DE376" s="144"/>
      <c r="DF376" s="144"/>
      <c r="DG376" s="144"/>
      <c r="DH376" s="144"/>
      <c r="DI376" s="144"/>
      <c r="DJ376" s="144"/>
      <c r="DK376" s="144"/>
      <c r="DL376" s="144"/>
      <c r="DM376" s="144"/>
      <c r="DN376" s="144"/>
      <c r="DO376" s="144"/>
      <c r="DP376" s="144"/>
      <c r="DQ376" s="144"/>
      <c r="DR376" s="144"/>
      <c r="DS376" s="144"/>
      <c r="DT376" s="144"/>
      <c r="DU376" s="144"/>
      <c r="DV376" s="144"/>
      <c r="DW376" s="144"/>
      <c r="DX376" s="144"/>
      <c r="DY376" s="144"/>
      <c r="DZ376" s="144"/>
      <c r="EA376" s="144"/>
      <c r="EB376" s="144"/>
      <c r="EC376" s="144"/>
      <c r="ED376" s="144"/>
      <c r="EE376" s="144"/>
      <c r="EF376" s="144"/>
      <c r="EG376" s="144"/>
      <c r="EH376" s="144"/>
      <c r="EI376" s="144"/>
      <c r="EJ376" s="144"/>
      <c r="EK376" s="144"/>
      <c r="EL376" s="144"/>
      <c r="EM376" s="90"/>
      <c r="EN376" s="90"/>
    </row>
    <row r="377" spans="1:144" ht="13.2" x14ac:dyDescent="0.25">
      <c r="A377" s="13" t="s">
        <v>48</v>
      </c>
      <c r="B377" s="13" t="s">
        <v>48</v>
      </c>
      <c r="C377" s="13">
        <v>1</v>
      </c>
      <c r="D377" s="13">
        <v>1</v>
      </c>
      <c r="E377" s="13">
        <v>1</v>
      </c>
      <c r="F377" s="13">
        <f>F374</f>
        <v>0</v>
      </c>
      <c r="G377" s="13" t="s">
        <v>68</v>
      </c>
      <c r="H377" s="89">
        <f>Software!W64</f>
        <v>9879999999997</v>
      </c>
      <c r="K377" s="13">
        <f>IF(SUM($BH$373:$BM$378)&gt;=Instellingen!$H$24,1-Instellingen!$I$24,1)</f>
        <v>1</v>
      </c>
      <c r="L377" s="13">
        <f>VLOOKUP(CONCATENATE(H377,1),Software!$W$1:$AU$500,18,0)</f>
        <v>347</v>
      </c>
      <c r="W377" s="13">
        <f t="shared" si="28"/>
        <v>0</v>
      </c>
      <c r="X377" s="13" t="str">
        <f t="shared" si="29"/>
        <v>0VS</v>
      </c>
      <c r="AA377" s="35"/>
      <c r="AB377" s="38"/>
      <c r="AC377" s="36"/>
      <c r="AD377" s="35"/>
      <c r="AE377" s="152"/>
      <c r="AF377" s="152"/>
      <c r="AG377" s="152"/>
      <c r="AH377" s="152"/>
      <c r="AI377" s="152"/>
      <c r="AJ377" s="152"/>
      <c r="AK377" s="152"/>
      <c r="AL377" s="152"/>
      <c r="AM377" s="152"/>
      <c r="AN377" s="54" t="str">
        <f>VLOOKUP(H377,Software!$W$1:$AU$500,9,0)</f>
        <v>Leerlingsoftware school</v>
      </c>
      <c r="AO377" s="47"/>
      <c r="AP377" s="47"/>
      <c r="AQ377" s="47"/>
      <c r="AR377" s="47"/>
      <c r="AS377" s="47"/>
      <c r="AT377" s="55"/>
      <c r="AU377" s="53"/>
      <c r="AV377" s="53"/>
      <c r="AW377" s="53"/>
      <c r="AX377" s="53"/>
      <c r="AY377" s="53"/>
      <c r="AZ377" s="53"/>
      <c r="BA377" s="53"/>
      <c r="BB377" s="150">
        <f>K377*L377</f>
        <v>347</v>
      </c>
      <c r="BC377" s="150"/>
      <c r="BD377" s="150"/>
      <c r="BE377" s="150"/>
      <c r="BF377" s="150"/>
      <c r="BG377" s="150"/>
      <c r="BH377" s="153">
        <v>0</v>
      </c>
      <c r="BI377" s="153"/>
      <c r="BJ377" s="153"/>
      <c r="BK377" s="153"/>
      <c r="BL377" s="153"/>
      <c r="BM377" s="153"/>
      <c r="BN377" s="154">
        <f t="shared" si="30"/>
        <v>0</v>
      </c>
      <c r="BO377" s="155"/>
      <c r="BP377" s="155"/>
      <c r="BQ377" s="155"/>
      <c r="BR377" s="155"/>
      <c r="BS377" s="155"/>
      <c r="BT377" s="41"/>
      <c r="BU377" s="40"/>
      <c r="BV377" s="40"/>
      <c r="BW377" s="40"/>
      <c r="BX377" s="143"/>
      <c r="BY377" s="143"/>
      <c r="BZ377" s="143"/>
      <c r="CA377" s="143"/>
      <c r="CB377" s="143"/>
      <c r="CC377" s="143"/>
      <c r="CD377" s="143"/>
      <c r="CE377" s="143"/>
      <c r="CF377" s="143"/>
      <c r="CG377" s="143"/>
      <c r="CH377" s="143"/>
      <c r="CI377" s="143"/>
      <c r="CJ377" s="143"/>
      <c r="CK377" s="143"/>
      <c r="CL377" s="143"/>
      <c r="CM377" s="90"/>
      <c r="CN377" s="90"/>
      <c r="CO377" s="90"/>
      <c r="CP377" s="144"/>
      <c r="CQ377" s="144"/>
      <c r="CR377" s="144"/>
      <c r="CS377" s="144"/>
      <c r="CT377" s="144"/>
      <c r="CU377" s="144"/>
      <c r="CV377" s="144"/>
      <c r="CW377" s="144"/>
      <c r="CX377" s="144"/>
      <c r="CY377" s="144"/>
      <c r="CZ377" s="144"/>
      <c r="DA377" s="144"/>
      <c r="DB377" s="144"/>
      <c r="DC377" s="144"/>
      <c r="DD377" s="144"/>
      <c r="DE377" s="144"/>
      <c r="DF377" s="144"/>
      <c r="DG377" s="144"/>
      <c r="DH377" s="144"/>
      <c r="DI377" s="144"/>
      <c r="DJ377" s="144"/>
      <c r="DK377" s="144"/>
      <c r="DL377" s="144"/>
      <c r="DM377" s="144"/>
      <c r="DN377" s="144"/>
      <c r="DO377" s="144"/>
      <c r="DP377" s="144"/>
      <c r="DQ377" s="144"/>
      <c r="DR377" s="144"/>
      <c r="DS377" s="144"/>
      <c r="DT377" s="144"/>
      <c r="DU377" s="144"/>
      <c r="DV377" s="144"/>
      <c r="DW377" s="144"/>
      <c r="DX377" s="144"/>
      <c r="DY377" s="144"/>
      <c r="DZ377" s="144"/>
      <c r="EA377" s="144"/>
      <c r="EB377" s="144"/>
      <c r="EC377" s="144"/>
      <c r="ED377" s="144"/>
      <c r="EE377" s="144"/>
      <c r="EF377" s="144"/>
      <c r="EG377" s="144"/>
      <c r="EH377" s="144"/>
      <c r="EI377" s="144"/>
      <c r="EJ377" s="144"/>
      <c r="EK377" s="144"/>
      <c r="EL377" s="144"/>
      <c r="EM377" s="90"/>
      <c r="EN377" s="90"/>
    </row>
    <row r="378" spans="1:144" ht="13.8" thickBot="1" x14ac:dyDescent="0.3">
      <c r="A378" s="13" t="s">
        <v>48</v>
      </c>
      <c r="B378" s="13" t="s">
        <v>48</v>
      </c>
      <c r="C378" s="13">
        <v>1</v>
      </c>
      <c r="D378" s="13">
        <v>1</v>
      </c>
      <c r="E378" s="13">
        <v>1</v>
      </c>
      <c r="F378" s="13">
        <f t="shared" ref="F378:F398" si="31">F377</f>
        <v>0</v>
      </c>
      <c r="G378" s="13" t="s">
        <v>68</v>
      </c>
      <c r="H378" s="13">
        <f>Software!W80</f>
        <v>9879999999996</v>
      </c>
      <c r="K378" s="13">
        <f>IF(SUM($BH$373:$BM$378)&gt;=Instellingen!$H$24,1-Instellingen!$I$24,1)</f>
        <v>1</v>
      </c>
      <c r="L378" s="13">
        <f>VLOOKUP(CONCATENATE(H378,1),Software!$W$1:$AU$500,18,0)</f>
        <v>144</v>
      </c>
      <c r="W378" s="13">
        <f t="shared" si="28"/>
        <v>0</v>
      </c>
      <c r="X378" s="13" t="str">
        <f t="shared" ref="X378:X398" si="32">CONCATENATE(F378,A378,G378)</f>
        <v>0VS</v>
      </c>
      <c r="AA378" s="46"/>
      <c r="AE378" s="57"/>
      <c r="AF378" s="56"/>
      <c r="AG378" s="56"/>
      <c r="AH378" s="56"/>
      <c r="AI378" s="56"/>
      <c r="AJ378" s="56"/>
      <c r="AK378" s="56"/>
      <c r="AL378" s="56"/>
      <c r="AM378" s="56"/>
      <c r="AN378" s="73" t="str">
        <f>VLOOKUP(H378,Software!$W$1:$AU$500,9,0)</f>
        <v>Leerlingssoftware thuis**</v>
      </c>
      <c r="AO378" s="73"/>
      <c r="AP378" s="73"/>
      <c r="AQ378" s="73"/>
      <c r="AR378" s="73"/>
      <c r="AS378" s="73"/>
      <c r="AT378" s="73"/>
      <c r="AU378" s="73"/>
      <c r="AV378" s="73"/>
      <c r="AW378" s="73"/>
      <c r="AX378" s="73"/>
      <c r="AY378" s="73"/>
      <c r="AZ378" s="73"/>
      <c r="BA378" s="73"/>
      <c r="BB378" s="156">
        <f t="shared" ref="BB378" si="33">K378*L378</f>
        <v>144</v>
      </c>
      <c r="BC378" s="156"/>
      <c r="BD378" s="156"/>
      <c r="BE378" s="156"/>
      <c r="BF378" s="156"/>
      <c r="BG378" s="156"/>
      <c r="BH378" s="157">
        <v>0</v>
      </c>
      <c r="BI378" s="157"/>
      <c r="BJ378" s="157"/>
      <c r="BK378" s="157"/>
      <c r="BL378" s="157"/>
      <c r="BM378" s="157"/>
      <c r="BN378" s="158">
        <f t="shared" si="30"/>
        <v>0</v>
      </c>
      <c r="BO378" s="159"/>
      <c r="BP378" s="159"/>
      <c r="BQ378" s="159"/>
      <c r="BR378" s="159"/>
      <c r="BS378" s="159"/>
      <c r="BT378" s="41"/>
      <c r="BX378" s="143"/>
      <c r="BY378" s="143"/>
      <c r="BZ378" s="143"/>
      <c r="CA378" s="143"/>
      <c r="CB378" s="143"/>
      <c r="CC378" s="143"/>
      <c r="CD378" s="143"/>
      <c r="CE378" s="143"/>
      <c r="CF378" s="143"/>
      <c r="CG378" s="143"/>
      <c r="CH378" s="143"/>
      <c r="CI378" s="143"/>
      <c r="CJ378" s="143"/>
      <c r="CK378" s="143"/>
      <c r="CL378" s="143"/>
      <c r="CM378" s="90"/>
      <c r="CN378" s="90"/>
      <c r="CO378" s="90"/>
      <c r="CP378" s="144"/>
      <c r="CQ378" s="144"/>
      <c r="CR378" s="144"/>
      <c r="CS378" s="144"/>
      <c r="CT378" s="144"/>
      <c r="CU378" s="144"/>
      <c r="CV378" s="144"/>
      <c r="CW378" s="144"/>
      <c r="CX378" s="144"/>
      <c r="CY378" s="144"/>
      <c r="CZ378" s="144"/>
      <c r="DA378" s="144"/>
      <c r="DB378" s="144"/>
      <c r="DC378" s="144"/>
      <c r="DD378" s="144"/>
      <c r="DE378" s="144"/>
      <c r="DF378" s="144"/>
      <c r="DG378" s="144"/>
      <c r="DH378" s="144"/>
      <c r="DI378" s="144"/>
      <c r="DJ378" s="144"/>
      <c r="DK378" s="144"/>
      <c r="DL378" s="144"/>
      <c r="DM378" s="144"/>
      <c r="DN378" s="144"/>
      <c r="DO378" s="144"/>
      <c r="DP378" s="144"/>
      <c r="DQ378" s="144"/>
      <c r="DR378" s="144"/>
      <c r="DS378" s="144"/>
      <c r="DT378" s="144"/>
      <c r="DU378" s="144"/>
      <c r="DV378" s="144"/>
      <c r="DW378" s="144"/>
      <c r="DX378" s="144"/>
      <c r="DY378" s="144"/>
      <c r="DZ378" s="144"/>
      <c r="EA378" s="144"/>
      <c r="EB378" s="144"/>
      <c r="EC378" s="144"/>
      <c r="ED378" s="144"/>
      <c r="EE378" s="144"/>
      <c r="EF378" s="144"/>
      <c r="EG378" s="144"/>
      <c r="EH378" s="144"/>
      <c r="EI378" s="144"/>
      <c r="EJ378" s="144"/>
      <c r="EK378" s="144"/>
      <c r="EL378" s="144"/>
      <c r="EM378" s="90"/>
      <c r="EN378" s="90"/>
    </row>
    <row r="379" spans="1:144" ht="13.8" hidden="1" thickBot="1" x14ac:dyDescent="0.3">
      <c r="F379" s="13">
        <f>F376</f>
        <v>0</v>
      </c>
      <c r="W379" s="13">
        <f t="shared" si="28"/>
        <v>0</v>
      </c>
      <c r="X379" s="13" t="str">
        <f t="shared" si="32"/>
        <v>0</v>
      </c>
      <c r="AA379" s="46"/>
      <c r="AE379" s="152"/>
      <c r="AF379" s="152"/>
      <c r="AG379" s="152"/>
      <c r="AH379" s="152"/>
      <c r="AI379" s="152"/>
      <c r="AJ379" s="152"/>
      <c r="AK379" s="152"/>
      <c r="AL379" s="152"/>
      <c r="AM379" s="152"/>
      <c r="AN379" s="54"/>
      <c r="AO379" s="47"/>
      <c r="AP379" s="47"/>
      <c r="AQ379" s="47"/>
      <c r="AR379" s="47"/>
      <c r="AS379" s="47"/>
      <c r="AT379" s="55"/>
      <c r="AU379" s="53"/>
      <c r="AV379" s="53"/>
      <c r="AW379" s="53"/>
      <c r="AX379" s="53"/>
      <c r="AY379" s="53"/>
      <c r="AZ379" s="53"/>
      <c r="BA379" s="53"/>
      <c r="BB379" s="150"/>
      <c r="BC379" s="150"/>
      <c r="BD379" s="150"/>
      <c r="BE379" s="150"/>
      <c r="BF379" s="150"/>
      <c r="BG379" s="150"/>
      <c r="BH379" s="153"/>
      <c r="BI379" s="153"/>
      <c r="BJ379" s="153"/>
      <c r="BK379" s="153"/>
      <c r="BL379" s="153"/>
      <c r="BM379" s="153"/>
      <c r="BN379" s="154" t="str">
        <f t="shared" si="30"/>
        <v/>
      </c>
      <c r="BO379" s="155"/>
      <c r="BP379" s="155"/>
      <c r="BQ379" s="155"/>
      <c r="BR379" s="155"/>
      <c r="BS379" s="155"/>
      <c r="BT379" s="41"/>
      <c r="BX379" s="143"/>
      <c r="BY379" s="143"/>
      <c r="BZ379" s="143"/>
      <c r="CA379" s="143"/>
      <c r="CB379" s="143"/>
      <c r="CC379" s="143"/>
      <c r="CD379" s="143"/>
      <c r="CE379" s="143"/>
      <c r="CF379" s="143"/>
      <c r="CG379" s="143"/>
      <c r="CH379" s="143"/>
      <c r="CI379" s="143"/>
      <c r="CJ379" s="143"/>
      <c r="CK379" s="143"/>
      <c r="CL379" s="143"/>
      <c r="CM379" s="90"/>
      <c r="CN379" s="90"/>
      <c r="CO379" s="90"/>
      <c r="CP379" s="144"/>
      <c r="CQ379" s="144"/>
      <c r="CR379" s="144"/>
      <c r="CS379" s="144"/>
      <c r="CT379" s="144"/>
      <c r="CU379" s="144"/>
      <c r="CV379" s="144"/>
      <c r="CW379" s="144"/>
      <c r="CX379" s="144"/>
      <c r="CY379" s="144"/>
      <c r="CZ379" s="144"/>
      <c r="DA379" s="144"/>
      <c r="DB379" s="144"/>
      <c r="DC379" s="144"/>
      <c r="DD379" s="144"/>
      <c r="DE379" s="144"/>
      <c r="DF379" s="144"/>
      <c r="DG379" s="144"/>
      <c r="DH379" s="144"/>
      <c r="DI379" s="144"/>
      <c r="DJ379" s="144"/>
      <c r="DK379" s="144"/>
      <c r="DL379" s="144"/>
      <c r="DM379" s="144"/>
      <c r="DN379" s="144"/>
      <c r="DO379" s="144"/>
      <c r="DP379" s="144"/>
      <c r="DQ379" s="144"/>
      <c r="DR379" s="144"/>
      <c r="DS379" s="144"/>
      <c r="DT379" s="144"/>
      <c r="DU379" s="144"/>
      <c r="DV379" s="144"/>
      <c r="DW379" s="144"/>
      <c r="DX379" s="144"/>
      <c r="DY379" s="144"/>
      <c r="DZ379" s="144"/>
      <c r="EA379" s="144"/>
      <c r="EB379" s="144"/>
      <c r="EC379" s="144"/>
      <c r="ED379" s="144"/>
      <c r="EE379" s="144"/>
      <c r="EF379" s="144"/>
      <c r="EG379" s="144"/>
      <c r="EH379" s="144"/>
      <c r="EI379" s="144"/>
      <c r="EJ379" s="144"/>
      <c r="EK379" s="144"/>
      <c r="EL379" s="144"/>
      <c r="EM379" s="90"/>
      <c r="EN379" s="90"/>
    </row>
    <row r="380" spans="1:144" ht="13.8" hidden="1" thickBot="1" x14ac:dyDescent="0.3">
      <c r="F380" s="13">
        <f t="shared" si="31"/>
        <v>0</v>
      </c>
      <c r="W380" s="13">
        <f t="shared" si="28"/>
        <v>0</v>
      </c>
      <c r="X380" s="13" t="str">
        <f t="shared" si="32"/>
        <v>0</v>
      </c>
      <c r="AA380" s="46"/>
      <c r="AE380" s="57"/>
      <c r="AF380" s="56"/>
      <c r="AG380" s="56"/>
      <c r="AH380" s="56"/>
      <c r="AI380" s="56"/>
      <c r="AJ380" s="56"/>
      <c r="AK380" s="56"/>
      <c r="AL380" s="56"/>
      <c r="AM380" s="56"/>
      <c r="AN380" s="151"/>
      <c r="AO380" s="151"/>
      <c r="AP380" s="151"/>
      <c r="AQ380" s="151"/>
      <c r="AR380" s="151"/>
      <c r="AS380" s="151"/>
      <c r="AT380" s="151"/>
      <c r="AU380" s="151"/>
      <c r="AV380" s="151"/>
      <c r="AW380" s="151"/>
      <c r="AX380" s="151"/>
      <c r="AY380" s="151"/>
      <c r="AZ380" s="151"/>
      <c r="BA380" s="151"/>
      <c r="BB380" s="156"/>
      <c r="BC380" s="156"/>
      <c r="BD380" s="156"/>
      <c r="BE380" s="156"/>
      <c r="BF380" s="156"/>
      <c r="BG380" s="156"/>
      <c r="BH380" s="157"/>
      <c r="BI380" s="157"/>
      <c r="BJ380" s="157"/>
      <c r="BK380" s="157"/>
      <c r="BL380" s="157"/>
      <c r="BM380" s="157"/>
      <c r="BN380" s="158" t="str">
        <f t="shared" si="30"/>
        <v/>
      </c>
      <c r="BO380" s="159"/>
      <c r="BP380" s="159"/>
      <c r="BQ380" s="159"/>
      <c r="BR380" s="159"/>
      <c r="BS380" s="159"/>
      <c r="BT380" s="41"/>
      <c r="BX380" s="143"/>
      <c r="BY380" s="143"/>
      <c r="BZ380" s="143"/>
      <c r="CA380" s="143"/>
      <c r="CB380" s="143"/>
      <c r="CC380" s="143"/>
      <c r="CD380" s="143"/>
      <c r="CE380" s="143"/>
      <c r="CF380" s="143"/>
      <c r="CG380" s="143"/>
      <c r="CH380" s="143"/>
      <c r="CI380" s="143"/>
      <c r="CJ380" s="143"/>
      <c r="CK380" s="143"/>
      <c r="CL380" s="143"/>
      <c r="CM380" s="90"/>
      <c r="CN380" s="90"/>
      <c r="CO380" s="90"/>
      <c r="CP380" s="144"/>
      <c r="CQ380" s="144"/>
      <c r="CR380" s="144"/>
      <c r="CS380" s="144"/>
      <c r="CT380" s="144"/>
      <c r="CU380" s="144"/>
      <c r="CV380" s="144"/>
      <c r="CW380" s="144"/>
      <c r="CX380" s="144"/>
      <c r="CY380" s="144"/>
      <c r="CZ380" s="144"/>
      <c r="DA380" s="144"/>
      <c r="DB380" s="144"/>
      <c r="DC380" s="144"/>
      <c r="DD380" s="144"/>
      <c r="DE380" s="144"/>
      <c r="DF380" s="144"/>
      <c r="DG380" s="144"/>
      <c r="DH380" s="144"/>
      <c r="DI380" s="144"/>
      <c r="DJ380" s="144"/>
      <c r="DK380" s="144"/>
      <c r="DL380" s="144"/>
      <c r="DM380" s="144"/>
      <c r="DN380" s="144"/>
      <c r="DO380" s="144"/>
      <c r="DP380" s="144"/>
      <c r="DQ380" s="144"/>
      <c r="DR380" s="144"/>
      <c r="DS380" s="144"/>
      <c r="DT380" s="144"/>
      <c r="DU380" s="144"/>
      <c r="DV380" s="144"/>
      <c r="DW380" s="144"/>
      <c r="DX380" s="144"/>
      <c r="DY380" s="144"/>
      <c r="DZ380" s="144"/>
      <c r="EA380" s="144"/>
      <c r="EB380" s="144"/>
      <c r="EC380" s="144"/>
      <c r="ED380" s="144"/>
      <c r="EE380" s="144"/>
      <c r="EF380" s="144"/>
      <c r="EG380" s="144"/>
      <c r="EH380" s="144"/>
      <c r="EI380" s="144"/>
      <c r="EJ380" s="144"/>
      <c r="EK380" s="144"/>
      <c r="EL380" s="144"/>
      <c r="EM380" s="90"/>
      <c r="EN380" s="90"/>
    </row>
    <row r="381" spans="1:144" ht="13.8" hidden="1" thickBot="1" x14ac:dyDescent="0.3">
      <c r="F381" s="13">
        <f t="shared" si="31"/>
        <v>0</v>
      </c>
      <c r="W381" s="13">
        <f t="shared" si="28"/>
        <v>0</v>
      </c>
      <c r="X381" s="13" t="str">
        <f t="shared" si="32"/>
        <v>0</v>
      </c>
      <c r="AA381" s="46"/>
      <c r="AE381" s="152"/>
      <c r="AF381" s="152"/>
      <c r="AG381" s="152"/>
      <c r="AH381" s="152"/>
      <c r="AI381" s="152"/>
      <c r="AJ381" s="152"/>
      <c r="AK381" s="152"/>
      <c r="AL381" s="152"/>
      <c r="AM381" s="152"/>
      <c r="AN381" s="54"/>
      <c r="AO381" s="47"/>
      <c r="AP381" s="47"/>
      <c r="AQ381" s="47"/>
      <c r="AR381" s="47"/>
      <c r="AS381" s="47"/>
      <c r="AT381" s="55"/>
      <c r="AU381" s="53"/>
      <c r="AV381" s="53"/>
      <c r="AW381" s="53"/>
      <c r="AX381" s="53"/>
      <c r="AY381" s="53"/>
      <c r="AZ381" s="53"/>
      <c r="BA381" s="53"/>
      <c r="BB381" s="150"/>
      <c r="BC381" s="150"/>
      <c r="BD381" s="150"/>
      <c r="BE381" s="150"/>
      <c r="BF381" s="150"/>
      <c r="BG381" s="150"/>
      <c r="BH381" s="153"/>
      <c r="BI381" s="153"/>
      <c r="BJ381" s="153"/>
      <c r="BK381" s="153"/>
      <c r="BL381" s="153"/>
      <c r="BM381" s="153"/>
      <c r="BN381" s="154" t="str">
        <f t="shared" si="30"/>
        <v/>
      </c>
      <c r="BO381" s="155"/>
      <c r="BP381" s="155"/>
      <c r="BQ381" s="155"/>
      <c r="BR381" s="155"/>
      <c r="BS381" s="155"/>
      <c r="BT381" s="41"/>
      <c r="BX381" s="143"/>
      <c r="BY381" s="143"/>
      <c r="BZ381" s="143"/>
      <c r="CA381" s="143"/>
      <c r="CB381" s="143"/>
      <c r="CC381" s="143"/>
      <c r="CD381" s="143"/>
      <c r="CE381" s="143"/>
      <c r="CF381" s="143"/>
      <c r="CG381" s="143"/>
      <c r="CH381" s="143"/>
      <c r="CI381" s="143"/>
      <c r="CJ381" s="143"/>
      <c r="CK381" s="143"/>
      <c r="CL381" s="143"/>
      <c r="CM381" s="90"/>
      <c r="CN381" s="90"/>
      <c r="CO381" s="90"/>
      <c r="CP381" s="144"/>
      <c r="CQ381" s="144"/>
      <c r="CR381" s="144"/>
      <c r="CS381" s="144"/>
      <c r="CT381" s="144"/>
      <c r="CU381" s="144"/>
      <c r="CV381" s="144"/>
      <c r="CW381" s="144"/>
      <c r="CX381" s="144"/>
      <c r="CY381" s="144"/>
      <c r="CZ381" s="144"/>
      <c r="DA381" s="144"/>
      <c r="DB381" s="144"/>
      <c r="DC381" s="144"/>
      <c r="DD381" s="144"/>
      <c r="DE381" s="144"/>
      <c r="DF381" s="144"/>
      <c r="DG381" s="144"/>
      <c r="DH381" s="144"/>
      <c r="DI381" s="144"/>
      <c r="DJ381" s="144"/>
      <c r="DK381" s="144"/>
      <c r="DL381" s="144"/>
      <c r="DM381" s="144"/>
      <c r="DN381" s="144"/>
      <c r="DO381" s="144"/>
      <c r="DP381" s="144"/>
      <c r="DQ381" s="144"/>
      <c r="DR381" s="144"/>
      <c r="DS381" s="144"/>
      <c r="DT381" s="144"/>
      <c r="DU381" s="144"/>
      <c r="DV381" s="144"/>
      <c r="DW381" s="144"/>
      <c r="DX381" s="144"/>
      <c r="DY381" s="144"/>
      <c r="DZ381" s="144"/>
      <c r="EA381" s="144"/>
      <c r="EB381" s="144"/>
      <c r="EC381" s="144"/>
      <c r="ED381" s="144"/>
      <c r="EE381" s="144"/>
      <c r="EF381" s="144"/>
      <c r="EG381" s="144"/>
      <c r="EH381" s="144"/>
      <c r="EI381" s="144"/>
      <c r="EJ381" s="144"/>
      <c r="EK381" s="144"/>
      <c r="EL381" s="144"/>
      <c r="EM381" s="90"/>
      <c r="EN381" s="90"/>
    </row>
    <row r="382" spans="1:144" ht="13.8" hidden="1" thickBot="1" x14ac:dyDescent="0.3">
      <c r="F382" s="13">
        <f t="shared" si="31"/>
        <v>0</v>
      </c>
      <c r="W382" s="13">
        <f t="shared" si="28"/>
        <v>0</v>
      </c>
      <c r="X382" s="13" t="str">
        <f t="shared" si="32"/>
        <v>0</v>
      </c>
      <c r="AA382" s="46"/>
      <c r="AE382" s="57"/>
      <c r="AF382" s="56"/>
      <c r="AG382" s="56"/>
      <c r="AH382" s="56"/>
      <c r="AI382" s="56"/>
      <c r="AJ382" s="56"/>
      <c r="AK382" s="56"/>
      <c r="AL382" s="56"/>
      <c r="AM382" s="56"/>
      <c r="AN382" s="151"/>
      <c r="AO382" s="151"/>
      <c r="AP382" s="151"/>
      <c r="AQ382" s="151"/>
      <c r="AR382" s="151"/>
      <c r="AS382" s="151"/>
      <c r="AT382" s="151"/>
      <c r="AU382" s="151"/>
      <c r="AV382" s="151"/>
      <c r="AW382" s="151"/>
      <c r="AX382" s="151"/>
      <c r="AY382" s="151"/>
      <c r="AZ382" s="151"/>
      <c r="BA382" s="151"/>
      <c r="BB382" s="156"/>
      <c r="BC382" s="156"/>
      <c r="BD382" s="156"/>
      <c r="BE382" s="156"/>
      <c r="BF382" s="156"/>
      <c r="BG382" s="156"/>
      <c r="BH382" s="157"/>
      <c r="BI382" s="157"/>
      <c r="BJ382" s="157"/>
      <c r="BK382" s="157"/>
      <c r="BL382" s="157"/>
      <c r="BM382" s="157"/>
      <c r="BN382" s="158" t="str">
        <f t="shared" si="30"/>
        <v/>
      </c>
      <c r="BO382" s="159"/>
      <c r="BP382" s="159"/>
      <c r="BQ382" s="159"/>
      <c r="BR382" s="159"/>
      <c r="BS382" s="159"/>
      <c r="BT382" s="41"/>
      <c r="BX382" s="143"/>
      <c r="BY382" s="143"/>
      <c r="BZ382" s="143"/>
      <c r="CA382" s="143"/>
      <c r="CB382" s="143"/>
      <c r="CC382" s="143"/>
      <c r="CD382" s="143"/>
      <c r="CE382" s="143"/>
      <c r="CF382" s="143"/>
      <c r="CG382" s="143"/>
      <c r="CH382" s="143"/>
      <c r="CI382" s="143"/>
      <c r="CJ382" s="143"/>
      <c r="CK382" s="143"/>
      <c r="CL382" s="143"/>
      <c r="CM382" s="90"/>
      <c r="CN382" s="90"/>
      <c r="CO382" s="90"/>
      <c r="CP382" s="144"/>
      <c r="CQ382" s="144"/>
      <c r="CR382" s="144"/>
      <c r="CS382" s="144"/>
      <c r="CT382" s="144"/>
      <c r="CU382" s="144"/>
      <c r="CV382" s="144"/>
      <c r="CW382" s="144"/>
      <c r="CX382" s="144"/>
      <c r="CY382" s="144"/>
      <c r="CZ382" s="144"/>
      <c r="DA382" s="144"/>
      <c r="DB382" s="144"/>
      <c r="DC382" s="144"/>
      <c r="DD382" s="144"/>
      <c r="DE382" s="144"/>
      <c r="DF382" s="144"/>
      <c r="DG382" s="144"/>
      <c r="DH382" s="144"/>
      <c r="DI382" s="144"/>
      <c r="DJ382" s="144"/>
      <c r="DK382" s="144"/>
      <c r="DL382" s="144"/>
      <c r="DM382" s="144"/>
      <c r="DN382" s="144"/>
      <c r="DO382" s="144"/>
      <c r="DP382" s="144"/>
      <c r="DQ382" s="144"/>
      <c r="DR382" s="144"/>
      <c r="DS382" s="144"/>
      <c r="DT382" s="144"/>
      <c r="DU382" s="144"/>
      <c r="DV382" s="144"/>
      <c r="DW382" s="144"/>
      <c r="DX382" s="144"/>
      <c r="DY382" s="144"/>
      <c r="DZ382" s="144"/>
      <c r="EA382" s="144"/>
      <c r="EB382" s="144"/>
      <c r="EC382" s="144"/>
      <c r="ED382" s="144"/>
      <c r="EE382" s="144"/>
      <c r="EF382" s="144"/>
      <c r="EG382" s="144"/>
      <c r="EH382" s="144"/>
      <c r="EI382" s="144"/>
      <c r="EJ382" s="144"/>
      <c r="EK382" s="144"/>
      <c r="EL382" s="144"/>
      <c r="EM382" s="90"/>
      <c r="EN382" s="90"/>
    </row>
    <row r="383" spans="1:144" ht="13.8" hidden="1" thickBot="1" x14ac:dyDescent="0.3">
      <c r="F383" s="13">
        <f t="shared" si="31"/>
        <v>0</v>
      </c>
      <c r="W383" s="13">
        <f t="shared" si="28"/>
        <v>0</v>
      </c>
      <c r="X383" s="13" t="str">
        <f t="shared" si="32"/>
        <v>0</v>
      </c>
      <c r="AA383" s="46"/>
      <c r="AE383" s="152"/>
      <c r="AF383" s="152"/>
      <c r="AG383" s="152"/>
      <c r="AH383" s="152"/>
      <c r="AI383" s="152"/>
      <c r="AJ383" s="152"/>
      <c r="AK383" s="152"/>
      <c r="AL383" s="152"/>
      <c r="AM383" s="152"/>
      <c r="AN383" s="54"/>
      <c r="AO383" s="47"/>
      <c r="AP383" s="47"/>
      <c r="AQ383" s="47"/>
      <c r="AR383" s="47"/>
      <c r="AS383" s="47"/>
      <c r="AT383" s="55"/>
      <c r="AU383" s="53"/>
      <c r="AV383" s="53"/>
      <c r="AW383" s="53"/>
      <c r="AX383" s="53"/>
      <c r="AY383" s="53"/>
      <c r="AZ383" s="53"/>
      <c r="BA383" s="53"/>
      <c r="BB383" s="150"/>
      <c r="BC383" s="150"/>
      <c r="BD383" s="150"/>
      <c r="BE383" s="150"/>
      <c r="BF383" s="150"/>
      <c r="BG383" s="150"/>
      <c r="BH383" s="153"/>
      <c r="BI383" s="153"/>
      <c r="BJ383" s="153"/>
      <c r="BK383" s="153"/>
      <c r="BL383" s="153"/>
      <c r="BM383" s="153"/>
      <c r="BN383" s="154" t="str">
        <f t="shared" si="30"/>
        <v/>
      </c>
      <c r="BO383" s="155"/>
      <c r="BP383" s="155"/>
      <c r="BQ383" s="155"/>
      <c r="BR383" s="155"/>
      <c r="BS383" s="155"/>
      <c r="BT383" s="41"/>
      <c r="BX383" s="143"/>
      <c r="BY383" s="143"/>
      <c r="BZ383" s="143"/>
      <c r="CA383" s="143"/>
      <c r="CB383" s="143"/>
      <c r="CC383" s="143"/>
      <c r="CD383" s="143"/>
      <c r="CE383" s="143"/>
      <c r="CF383" s="143"/>
      <c r="CG383" s="143"/>
      <c r="CH383" s="143"/>
      <c r="CI383" s="143"/>
      <c r="CJ383" s="143"/>
      <c r="CK383" s="143"/>
      <c r="CL383" s="143"/>
      <c r="CM383" s="90"/>
      <c r="CN383" s="90"/>
      <c r="CO383" s="90"/>
      <c r="CP383" s="144"/>
      <c r="CQ383" s="144"/>
      <c r="CR383" s="144"/>
      <c r="CS383" s="144"/>
      <c r="CT383" s="144"/>
      <c r="CU383" s="144"/>
      <c r="CV383" s="144"/>
      <c r="CW383" s="144"/>
      <c r="CX383" s="144"/>
      <c r="CY383" s="144"/>
      <c r="CZ383" s="144"/>
      <c r="DA383" s="144"/>
      <c r="DB383" s="144"/>
      <c r="DC383" s="144"/>
      <c r="DD383" s="144"/>
      <c r="DE383" s="144"/>
      <c r="DF383" s="144"/>
      <c r="DG383" s="144"/>
      <c r="DH383" s="144"/>
      <c r="DI383" s="144"/>
      <c r="DJ383" s="144"/>
      <c r="DK383" s="144"/>
      <c r="DL383" s="144"/>
      <c r="DM383" s="144"/>
      <c r="DN383" s="144"/>
      <c r="DO383" s="144"/>
      <c r="DP383" s="144"/>
      <c r="DQ383" s="144"/>
      <c r="DR383" s="144"/>
      <c r="DS383" s="144"/>
      <c r="DT383" s="144"/>
      <c r="DU383" s="144"/>
      <c r="DV383" s="144"/>
      <c r="DW383" s="144"/>
      <c r="DX383" s="144"/>
      <c r="DY383" s="144"/>
      <c r="DZ383" s="144"/>
      <c r="EA383" s="144"/>
      <c r="EB383" s="144"/>
      <c r="EC383" s="144"/>
      <c r="ED383" s="144"/>
      <c r="EE383" s="144"/>
      <c r="EF383" s="144"/>
      <c r="EG383" s="144"/>
      <c r="EH383" s="144"/>
      <c r="EI383" s="144"/>
      <c r="EJ383" s="144"/>
      <c r="EK383" s="144"/>
      <c r="EL383" s="144"/>
      <c r="EM383" s="90"/>
      <c r="EN383" s="90"/>
    </row>
    <row r="384" spans="1:144" ht="13.8" hidden="1" thickBot="1" x14ac:dyDescent="0.3">
      <c r="F384" s="13">
        <f t="shared" si="31"/>
        <v>0</v>
      </c>
      <c r="W384" s="13">
        <f t="shared" si="28"/>
        <v>0</v>
      </c>
      <c r="X384" s="13" t="str">
        <f t="shared" si="32"/>
        <v>0</v>
      </c>
      <c r="AA384" s="46"/>
      <c r="AE384" s="57"/>
      <c r="AF384" s="56"/>
      <c r="AG384" s="56"/>
      <c r="AH384" s="56"/>
      <c r="AI384" s="56"/>
      <c r="AJ384" s="56"/>
      <c r="AK384" s="56"/>
      <c r="AL384" s="56"/>
      <c r="AM384" s="56"/>
      <c r="AN384" s="151"/>
      <c r="AO384" s="151"/>
      <c r="AP384" s="151"/>
      <c r="AQ384" s="151"/>
      <c r="AR384" s="151"/>
      <c r="AS384" s="151"/>
      <c r="AT384" s="151"/>
      <c r="AU384" s="151"/>
      <c r="AV384" s="151"/>
      <c r="AW384" s="151"/>
      <c r="AX384" s="151"/>
      <c r="AY384" s="151"/>
      <c r="AZ384" s="151"/>
      <c r="BA384" s="151"/>
      <c r="BB384" s="156"/>
      <c r="BC384" s="156"/>
      <c r="BD384" s="156"/>
      <c r="BE384" s="156"/>
      <c r="BF384" s="156"/>
      <c r="BG384" s="156"/>
      <c r="BH384" s="157"/>
      <c r="BI384" s="157"/>
      <c r="BJ384" s="157"/>
      <c r="BK384" s="157"/>
      <c r="BL384" s="157"/>
      <c r="BM384" s="157"/>
      <c r="BN384" s="158" t="str">
        <f t="shared" si="30"/>
        <v/>
      </c>
      <c r="BO384" s="159"/>
      <c r="BP384" s="159"/>
      <c r="BQ384" s="159"/>
      <c r="BR384" s="159"/>
      <c r="BS384" s="159"/>
      <c r="BT384" s="41"/>
      <c r="BX384" s="143"/>
      <c r="BY384" s="143"/>
      <c r="BZ384" s="143"/>
      <c r="CA384" s="143"/>
      <c r="CB384" s="143"/>
      <c r="CC384" s="143"/>
      <c r="CD384" s="143"/>
      <c r="CE384" s="143"/>
      <c r="CF384" s="143"/>
      <c r="CG384" s="143"/>
      <c r="CH384" s="143"/>
      <c r="CI384" s="143"/>
      <c r="CJ384" s="143"/>
      <c r="CK384" s="143"/>
      <c r="CL384" s="143"/>
      <c r="CM384" s="90"/>
      <c r="CN384" s="90"/>
      <c r="CO384" s="90"/>
      <c r="CP384" s="144"/>
      <c r="CQ384" s="144"/>
      <c r="CR384" s="144"/>
      <c r="CS384" s="144"/>
      <c r="CT384" s="144"/>
      <c r="CU384" s="144"/>
      <c r="CV384" s="144"/>
      <c r="CW384" s="144"/>
      <c r="CX384" s="144"/>
      <c r="CY384" s="144"/>
      <c r="CZ384" s="144"/>
      <c r="DA384" s="144"/>
      <c r="DB384" s="144"/>
      <c r="DC384" s="144"/>
      <c r="DD384" s="144"/>
      <c r="DE384" s="144"/>
      <c r="DF384" s="144"/>
      <c r="DG384" s="144"/>
      <c r="DH384" s="144"/>
      <c r="DI384" s="144"/>
      <c r="DJ384" s="144"/>
      <c r="DK384" s="144"/>
      <c r="DL384" s="144"/>
      <c r="DM384" s="144"/>
      <c r="DN384" s="144"/>
      <c r="DO384" s="144"/>
      <c r="DP384" s="144"/>
      <c r="DQ384" s="144"/>
      <c r="DR384" s="144"/>
      <c r="DS384" s="144"/>
      <c r="DT384" s="144"/>
      <c r="DU384" s="144"/>
      <c r="DV384" s="144"/>
      <c r="DW384" s="144"/>
      <c r="DX384" s="144"/>
      <c r="DY384" s="144"/>
      <c r="DZ384" s="144"/>
      <c r="EA384" s="144"/>
      <c r="EB384" s="144"/>
      <c r="EC384" s="144"/>
      <c r="ED384" s="144"/>
      <c r="EE384" s="144"/>
      <c r="EF384" s="144"/>
      <c r="EG384" s="144"/>
      <c r="EH384" s="144"/>
      <c r="EI384" s="144"/>
      <c r="EJ384" s="144"/>
      <c r="EK384" s="144"/>
      <c r="EL384" s="144"/>
      <c r="EM384" s="90"/>
      <c r="EN384" s="90"/>
    </row>
    <row r="385" spans="6:144" ht="13.8" hidden="1" thickBot="1" x14ac:dyDescent="0.3">
      <c r="F385" s="13">
        <f t="shared" si="31"/>
        <v>0</v>
      </c>
      <c r="W385" s="13">
        <f t="shared" si="28"/>
        <v>0</v>
      </c>
      <c r="X385" s="13" t="str">
        <f t="shared" si="32"/>
        <v>0</v>
      </c>
      <c r="AA385" s="46"/>
      <c r="AE385" s="152"/>
      <c r="AF385" s="152"/>
      <c r="AG385" s="152"/>
      <c r="AH385" s="152"/>
      <c r="AI385" s="152"/>
      <c r="AJ385" s="152"/>
      <c r="AK385" s="152"/>
      <c r="AL385" s="152"/>
      <c r="AM385" s="152"/>
      <c r="AN385" s="54"/>
      <c r="AO385" s="47"/>
      <c r="AP385" s="47"/>
      <c r="AQ385" s="47"/>
      <c r="AR385" s="47"/>
      <c r="AS385" s="47"/>
      <c r="AT385" s="55"/>
      <c r="AU385" s="53"/>
      <c r="AV385" s="53"/>
      <c r="AW385" s="53"/>
      <c r="AX385" s="53"/>
      <c r="AY385" s="53"/>
      <c r="AZ385" s="53"/>
      <c r="BA385" s="53"/>
      <c r="BB385" s="150"/>
      <c r="BC385" s="150"/>
      <c r="BD385" s="150"/>
      <c r="BE385" s="150"/>
      <c r="BF385" s="150"/>
      <c r="BG385" s="150"/>
      <c r="BH385" s="153"/>
      <c r="BI385" s="153"/>
      <c r="BJ385" s="153"/>
      <c r="BK385" s="153"/>
      <c r="BL385" s="153"/>
      <c r="BM385" s="153"/>
      <c r="BN385" s="154" t="str">
        <f t="shared" si="30"/>
        <v/>
      </c>
      <c r="BO385" s="155"/>
      <c r="BP385" s="155"/>
      <c r="BQ385" s="155"/>
      <c r="BR385" s="155"/>
      <c r="BS385" s="155"/>
      <c r="BT385" s="41"/>
      <c r="BX385" s="143"/>
      <c r="BY385" s="143"/>
      <c r="BZ385" s="143"/>
      <c r="CA385" s="143"/>
      <c r="CB385" s="143"/>
      <c r="CC385" s="143"/>
      <c r="CD385" s="143"/>
      <c r="CE385" s="143"/>
      <c r="CF385" s="143"/>
      <c r="CG385" s="143"/>
      <c r="CH385" s="143"/>
      <c r="CI385" s="143"/>
      <c r="CJ385" s="143"/>
      <c r="CK385" s="143"/>
      <c r="CL385" s="143"/>
      <c r="CM385" s="90"/>
      <c r="CN385" s="90"/>
      <c r="CO385" s="90"/>
      <c r="CP385" s="144"/>
      <c r="CQ385" s="144"/>
      <c r="CR385" s="144"/>
      <c r="CS385" s="144"/>
      <c r="CT385" s="144"/>
      <c r="CU385" s="144"/>
      <c r="CV385" s="144"/>
      <c r="CW385" s="144"/>
      <c r="CX385" s="144"/>
      <c r="CY385" s="144"/>
      <c r="CZ385" s="144"/>
      <c r="DA385" s="144"/>
      <c r="DB385" s="144"/>
      <c r="DC385" s="144"/>
      <c r="DD385" s="144"/>
      <c r="DE385" s="144"/>
      <c r="DF385" s="144"/>
      <c r="DG385" s="144"/>
      <c r="DH385" s="144"/>
      <c r="DI385" s="144"/>
      <c r="DJ385" s="144"/>
      <c r="DK385" s="144"/>
      <c r="DL385" s="144"/>
      <c r="DM385" s="144"/>
      <c r="DN385" s="144"/>
      <c r="DO385" s="144"/>
      <c r="DP385" s="144"/>
      <c r="DQ385" s="144"/>
      <c r="DR385" s="144"/>
      <c r="DS385" s="144"/>
      <c r="DT385" s="144"/>
      <c r="DU385" s="144"/>
      <c r="DV385" s="144"/>
      <c r="DW385" s="144"/>
      <c r="DX385" s="144"/>
      <c r="DY385" s="144"/>
      <c r="DZ385" s="144"/>
      <c r="EA385" s="144"/>
      <c r="EB385" s="144"/>
      <c r="EC385" s="144"/>
      <c r="ED385" s="144"/>
      <c r="EE385" s="144"/>
      <c r="EF385" s="144"/>
      <c r="EG385" s="144"/>
      <c r="EH385" s="144"/>
      <c r="EI385" s="144"/>
      <c r="EJ385" s="144"/>
      <c r="EK385" s="144"/>
      <c r="EL385" s="144"/>
      <c r="EM385" s="90"/>
      <c r="EN385" s="90"/>
    </row>
    <row r="386" spans="6:144" ht="13.8" hidden="1" thickBot="1" x14ac:dyDescent="0.3">
      <c r="F386" s="13">
        <f t="shared" si="31"/>
        <v>0</v>
      </c>
      <c r="W386" s="13">
        <f t="shared" si="28"/>
        <v>0</v>
      </c>
      <c r="X386" s="13" t="str">
        <f t="shared" si="32"/>
        <v>0</v>
      </c>
      <c r="AA386" s="46"/>
      <c r="AE386" s="57"/>
      <c r="AF386" s="56"/>
      <c r="AG386" s="56"/>
      <c r="AH386" s="56"/>
      <c r="AI386" s="56"/>
      <c r="AJ386" s="56"/>
      <c r="AK386" s="56"/>
      <c r="AL386" s="56"/>
      <c r="AM386" s="56"/>
      <c r="AN386" s="151"/>
      <c r="AO386" s="151"/>
      <c r="AP386" s="151"/>
      <c r="AQ386" s="151"/>
      <c r="AR386" s="151"/>
      <c r="AS386" s="151"/>
      <c r="AT386" s="151"/>
      <c r="AU386" s="151"/>
      <c r="AV386" s="151"/>
      <c r="AW386" s="151"/>
      <c r="AX386" s="151"/>
      <c r="AY386" s="151"/>
      <c r="AZ386" s="151"/>
      <c r="BA386" s="151"/>
      <c r="BB386" s="156"/>
      <c r="BC386" s="156"/>
      <c r="BD386" s="156"/>
      <c r="BE386" s="156"/>
      <c r="BF386" s="156"/>
      <c r="BG386" s="156"/>
      <c r="BH386" s="157"/>
      <c r="BI386" s="157"/>
      <c r="BJ386" s="157"/>
      <c r="BK386" s="157"/>
      <c r="BL386" s="157"/>
      <c r="BM386" s="157"/>
      <c r="BN386" s="158" t="str">
        <f t="shared" si="30"/>
        <v/>
      </c>
      <c r="BO386" s="159"/>
      <c r="BP386" s="159"/>
      <c r="BQ386" s="159"/>
      <c r="BR386" s="159"/>
      <c r="BS386" s="159"/>
      <c r="BT386" s="41"/>
      <c r="BX386" s="143"/>
      <c r="BY386" s="143"/>
      <c r="BZ386" s="143"/>
      <c r="CA386" s="143"/>
      <c r="CB386" s="143"/>
      <c r="CC386" s="143"/>
      <c r="CD386" s="143"/>
      <c r="CE386" s="143"/>
      <c r="CF386" s="143"/>
      <c r="CG386" s="143"/>
      <c r="CH386" s="143"/>
      <c r="CI386" s="143"/>
      <c r="CJ386" s="143"/>
      <c r="CK386" s="143"/>
      <c r="CL386" s="143"/>
      <c r="CM386" s="90"/>
      <c r="CN386" s="90"/>
      <c r="CO386" s="90"/>
      <c r="CP386" s="144"/>
      <c r="CQ386" s="144"/>
      <c r="CR386" s="144"/>
      <c r="CS386" s="144"/>
      <c r="CT386" s="144"/>
      <c r="CU386" s="144"/>
      <c r="CV386" s="144"/>
      <c r="CW386" s="144"/>
      <c r="CX386" s="144"/>
      <c r="CY386" s="144"/>
      <c r="CZ386" s="144"/>
      <c r="DA386" s="144"/>
      <c r="DB386" s="144"/>
      <c r="DC386" s="144"/>
      <c r="DD386" s="144"/>
      <c r="DE386" s="144"/>
      <c r="DF386" s="144"/>
      <c r="DG386" s="144"/>
      <c r="DH386" s="144"/>
      <c r="DI386" s="144"/>
      <c r="DJ386" s="144"/>
      <c r="DK386" s="144"/>
      <c r="DL386" s="144"/>
      <c r="DM386" s="144"/>
      <c r="DN386" s="144"/>
      <c r="DO386" s="144"/>
      <c r="DP386" s="144"/>
      <c r="DQ386" s="144"/>
      <c r="DR386" s="144"/>
      <c r="DS386" s="144"/>
      <c r="DT386" s="144"/>
      <c r="DU386" s="144"/>
      <c r="DV386" s="144"/>
      <c r="DW386" s="144"/>
      <c r="DX386" s="144"/>
      <c r="DY386" s="144"/>
      <c r="DZ386" s="144"/>
      <c r="EA386" s="144"/>
      <c r="EB386" s="144"/>
      <c r="EC386" s="144"/>
      <c r="ED386" s="144"/>
      <c r="EE386" s="144"/>
      <c r="EF386" s="144"/>
      <c r="EG386" s="144"/>
      <c r="EH386" s="144"/>
      <c r="EI386" s="144"/>
      <c r="EJ386" s="144"/>
      <c r="EK386" s="144"/>
      <c r="EL386" s="144"/>
      <c r="EM386" s="90"/>
      <c r="EN386" s="90"/>
    </row>
    <row r="387" spans="6:144" ht="13.8" hidden="1" thickBot="1" x14ac:dyDescent="0.3">
      <c r="F387" s="13">
        <f t="shared" si="31"/>
        <v>0</v>
      </c>
      <c r="W387" s="13">
        <f t="shared" si="28"/>
        <v>0</v>
      </c>
      <c r="X387" s="13" t="str">
        <f t="shared" si="32"/>
        <v>0</v>
      </c>
      <c r="AA387" s="46"/>
      <c r="AE387" s="152"/>
      <c r="AF387" s="152"/>
      <c r="AG387" s="152"/>
      <c r="AH387" s="152"/>
      <c r="AI387" s="152"/>
      <c r="AJ387" s="152"/>
      <c r="AK387" s="152"/>
      <c r="AL387" s="152"/>
      <c r="AM387" s="152"/>
      <c r="AN387" s="54"/>
      <c r="AO387" s="47"/>
      <c r="AP387" s="47"/>
      <c r="AQ387" s="47"/>
      <c r="AR387" s="47"/>
      <c r="AS387" s="47"/>
      <c r="AT387" s="55"/>
      <c r="AU387" s="53"/>
      <c r="AV387" s="53"/>
      <c r="AW387" s="53"/>
      <c r="AX387" s="53"/>
      <c r="AY387" s="53"/>
      <c r="AZ387" s="53"/>
      <c r="BA387" s="53"/>
      <c r="BB387" s="150"/>
      <c r="BC387" s="150"/>
      <c r="BD387" s="150"/>
      <c r="BE387" s="150"/>
      <c r="BF387" s="150"/>
      <c r="BG387" s="150"/>
      <c r="BH387" s="153"/>
      <c r="BI387" s="153"/>
      <c r="BJ387" s="153"/>
      <c r="BK387" s="153"/>
      <c r="BL387" s="153"/>
      <c r="BM387" s="153"/>
      <c r="BN387" s="154" t="str">
        <f t="shared" si="30"/>
        <v/>
      </c>
      <c r="BO387" s="155"/>
      <c r="BP387" s="155"/>
      <c r="BQ387" s="155"/>
      <c r="BR387" s="155"/>
      <c r="BS387" s="155"/>
      <c r="BT387" s="41"/>
      <c r="BX387" s="143"/>
      <c r="BY387" s="143"/>
      <c r="BZ387" s="143"/>
      <c r="CA387" s="143"/>
      <c r="CB387" s="143"/>
      <c r="CC387" s="143"/>
      <c r="CD387" s="143"/>
      <c r="CE387" s="143"/>
      <c r="CF387" s="143"/>
      <c r="CG387" s="143"/>
      <c r="CH387" s="143"/>
      <c r="CI387" s="143"/>
      <c r="CJ387" s="143"/>
      <c r="CK387" s="143"/>
      <c r="CL387" s="143"/>
      <c r="CM387" s="90"/>
      <c r="CN387" s="90"/>
      <c r="CO387" s="90"/>
      <c r="CP387" s="144"/>
      <c r="CQ387" s="144"/>
      <c r="CR387" s="144"/>
      <c r="CS387" s="144"/>
      <c r="CT387" s="144"/>
      <c r="CU387" s="144"/>
      <c r="CV387" s="144"/>
      <c r="CW387" s="144"/>
      <c r="CX387" s="144"/>
      <c r="CY387" s="144"/>
      <c r="CZ387" s="144"/>
      <c r="DA387" s="144"/>
      <c r="DB387" s="144"/>
      <c r="DC387" s="144"/>
      <c r="DD387" s="144"/>
      <c r="DE387" s="144"/>
      <c r="DF387" s="144"/>
      <c r="DG387" s="144"/>
      <c r="DH387" s="144"/>
      <c r="DI387" s="144"/>
      <c r="DJ387" s="144"/>
      <c r="DK387" s="144"/>
      <c r="DL387" s="144"/>
      <c r="DM387" s="144"/>
      <c r="DN387" s="144"/>
      <c r="DO387" s="144"/>
      <c r="DP387" s="144"/>
      <c r="DQ387" s="144"/>
      <c r="DR387" s="144"/>
      <c r="DS387" s="144"/>
      <c r="DT387" s="144"/>
      <c r="DU387" s="144"/>
      <c r="DV387" s="144"/>
      <c r="DW387" s="144"/>
      <c r="DX387" s="144"/>
      <c r="DY387" s="144"/>
      <c r="DZ387" s="144"/>
      <c r="EA387" s="144"/>
      <c r="EB387" s="144"/>
      <c r="EC387" s="144"/>
      <c r="ED387" s="144"/>
      <c r="EE387" s="144"/>
      <c r="EF387" s="144"/>
      <c r="EG387" s="144"/>
      <c r="EH387" s="144"/>
      <c r="EI387" s="144"/>
      <c r="EJ387" s="144"/>
      <c r="EK387" s="144"/>
      <c r="EL387" s="144"/>
      <c r="EM387" s="90"/>
      <c r="EN387" s="90"/>
    </row>
    <row r="388" spans="6:144" ht="13.8" hidden="1" thickBot="1" x14ac:dyDescent="0.3">
      <c r="F388" s="13">
        <f t="shared" si="31"/>
        <v>0</v>
      </c>
      <c r="W388" s="13">
        <f t="shared" si="28"/>
        <v>0</v>
      </c>
      <c r="X388" s="13" t="str">
        <f t="shared" si="32"/>
        <v>0</v>
      </c>
      <c r="AA388" s="46"/>
      <c r="AE388" s="57"/>
      <c r="AF388" s="56"/>
      <c r="AG388" s="56"/>
      <c r="AH388" s="56"/>
      <c r="AI388" s="56"/>
      <c r="AJ388" s="56"/>
      <c r="AK388" s="56"/>
      <c r="AL388" s="56"/>
      <c r="AM388" s="56"/>
      <c r="AN388" s="151"/>
      <c r="AO388" s="151"/>
      <c r="AP388" s="151"/>
      <c r="AQ388" s="151"/>
      <c r="AR388" s="151"/>
      <c r="AS388" s="151"/>
      <c r="AT388" s="151"/>
      <c r="AU388" s="151"/>
      <c r="AV388" s="151"/>
      <c r="AW388" s="151"/>
      <c r="AX388" s="151"/>
      <c r="AY388" s="151"/>
      <c r="AZ388" s="151"/>
      <c r="BA388" s="151"/>
      <c r="BB388" s="156"/>
      <c r="BC388" s="156"/>
      <c r="BD388" s="156"/>
      <c r="BE388" s="156"/>
      <c r="BF388" s="156"/>
      <c r="BG388" s="156"/>
      <c r="BH388" s="157"/>
      <c r="BI388" s="157"/>
      <c r="BJ388" s="157"/>
      <c r="BK388" s="157"/>
      <c r="BL388" s="157"/>
      <c r="BM388" s="157"/>
      <c r="BN388" s="158" t="str">
        <f t="shared" si="30"/>
        <v/>
      </c>
      <c r="BO388" s="159"/>
      <c r="BP388" s="159"/>
      <c r="BQ388" s="159"/>
      <c r="BR388" s="159"/>
      <c r="BS388" s="159"/>
      <c r="BT388" s="41"/>
      <c r="BX388" s="143"/>
      <c r="BY388" s="143"/>
      <c r="BZ388" s="143"/>
      <c r="CA388" s="143"/>
      <c r="CB388" s="143"/>
      <c r="CC388" s="143"/>
      <c r="CD388" s="143"/>
      <c r="CE388" s="143"/>
      <c r="CF388" s="143"/>
      <c r="CG388" s="143"/>
      <c r="CH388" s="143"/>
      <c r="CI388" s="143"/>
      <c r="CJ388" s="143"/>
      <c r="CK388" s="143"/>
      <c r="CL388" s="143"/>
      <c r="CM388" s="90"/>
      <c r="CN388" s="90"/>
      <c r="CO388" s="90"/>
      <c r="CP388" s="144"/>
      <c r="CQ388" s="144"/>
      <c r="CR388" s="144"/>
      <c r="CS388" s="144"/>
      <c r="CT388" s="144"/>
      <c r="CU388" s="144"/>
      <c r="CV388" s="144"/>
      <c r="CW388" s="144"/>
      <c r="CX388" s="144"/>
      <c r="CY388" s="144"/>
      <c r="CZ388" s="144"/>
      <c r="DA388" s="144"/>
      <c r="DB388" s="144"/>
      <c r="DC388" s="144"/>
      <c r="DD388" s="144"/>
      <c r="DE388" s="144"/>
      <c r="DF388" s="144"/>
      <c r="DG388" s="144"/>
      <c r="DH388" s="144"/>
      <c r="DI388" s="144"/>
      <c r="DJ388" s="144"/>
      <c r="DK388" s="144"/>
      <c r="DL388" s="144"/>
      <c r="DM388" s="144"/>
      <c r="DN388" s="144"/>
      <c r="DO388" s="144"/>
      <c r="DP388" s="144"/>
      <c r="DQ388" s="144"/>
      <c r="DR388" s="144"/>
      <c r="DS388" s="144"/>
      <c r="DT388" s="144"/>
      <c r="DU388" s="144"/>
      <c r="DV388" s="144"/>
      <c r="DW388" s="144"/>
      <c r="DX388" s="144"/>
      <c r="DY388" s="144"/>
      <c r="DZ388" s="144"/>
      <c r="EA388" s="144"/>
      <c r="EB388" s="144"/>
      <c r="EC388" s="144"/>
      <c r="ED388" s="144"/>
      <c r="EE388" s="144"/>
      <c r="EF388" s="144"/>
      <c r="EG388" s="144"/>
      <c r="EH388" s="144"/>
      <c r="EI388" s="144"/>
      <c r="EJ388" s="144"/>
      <c r="EK388" s="144"/>
      <c r="EL388" s="144"/>
      <c r="EM388" s="90"/>
      <c r="EN388" s="90"/>
    </row>
    <row r="389" spans="6:144" ht="13.8" hidden="1" thickBot="1" x14ac:dyDescent="0.3">
      <c r="F389" s="13">
        <f t="shared" si="31"/>
        <v>0</v>
      </c>
      <c r="W389" s="13">
        <f t="shared" si="28"/>
        <v>0</v>
      </c>
      <c r="X389" s="13" t="str">
        <f t="shared" si="32"/>
        <v>0</v>
      </c>
      <c r="AA389" s="46"/>
      <c r="AE389" s="152"/>
      <c r="AF389" s="152"/>
      <c r="AG389" s="152"/>
      <c r="AH389" s="152"/>
      <c r="AI389" s="152"/>
      <c r="AJ389" s="152"/>
      <c r="AK389" s="152"/>
      <c r="AL389" s="152"/>
      <c r="AM389" s="152"/>
      <c r="AN389" s="54"/>
      <c r="AO389" s="47"/>
      <c r="AP389" s="47"/>
      <c r="AQ389" s="47"/>
      <c r="AR389" s="47"/>
      <c r="AS389" s="47"/>
      <c r="AT389" s="55"/>
      <c r="AU389" s="53"/>
      <c r="AV389" s="53"/>
      <c r="AW389" s="53"/>
      <c r="AX389" s="53"/>
      <c r="AY389" s="53"/>
      <c r="AZ389" s="53"/>
      <c r="BA389" s="53"/>
      <c r="BB389" s="150"/>
      <c r="BC389" s="150"/>
      <c r="BD389" s="150"/>
      <c r="BE389" s="150"/>
      <c r="BF389" s="150"/>
      <c r="BG389" s="150"/>
      <c r="BH389" s="153"/>
      <c r="BI389" s="153"/>
      <c r="BJ389" s="153"/>
      <c r="BK389" s="153"/>
      <c r="BL389" s="153"/>
      <c r="BM389" s="153"/>
      <c r="BN389" s="154" t="str">
        <f t="shared" si="30"/>
        <v/>
      </c>
      <c r="BO389" s="155"/>
      <c r="BP389" s="155"/>
      <c r="BQ389" s="155"/>
      <c r="BR389" s="155"/>
      <c r="BS389" s="155"/>
      <c r="BT389" s="41"/>
      <c r="BX389" s="143"/>
      <c r="BY389" s="143"/>
      <c r="BZ389" s="143"/>
      <c r="CA389" s="143"/>
      <c r="CB389" s="143"/>
      <c r="CC389" s="143"/>
      <c r="CD389" s="143"/>
      <c r="CE389" s="143"/>
      <c r="CF389" s="143"/>
      <c r="CG389" s="143"/>
      <c r="CH389" s="143"/>
      <c r="CI389" s="143"/>
      <c r="CJ389" s="143"/>
      <c r="CK389" s="143"/>
      <c r="CL389" s="143"/>
      <c r="CM389" s="90"/>
      <c r="CN389" s="90"/>
      <c r="CO389" s="90"/>
      <c r="CP389" s="144"/>
      <c r="CQ389" s="144"/>
      <c r="CR389" s="144"/>
      <c r="CS389" s="144"/>
      <c r="CT389" s="144"/>
      <c r="CU389" s="144"/>
      <c r="CV389" s="144"/>
      <c r="CW389" s="144"/>
      <c r="CX389" s="144"/>
      <c r="CY389" s="144"/>
      <c r="CZ389" s="144"/>
      <c r="DA389" s="144"/>
      <c r="DB389" s="144"/>
      <c r="DC389" s="144"/>
      <c r="DD389" s="144"/>
      <c r="DE389" s="144"/>
      <c r="DF389" s="144"/>
      <c r="DG389" s="144"/>
      <c r="DH389" s="144"/>
      <c r="DI389" s="144"/>
      <c r="DJ389" s="144"/>
      <c r="DK389" s="144"/>
      <c r="DL389" s="144"/>
      <c r="DM389" s="144"/>
      <c r="DN389" s="144"/>
      <c r="DO389" s="144"/>
      <c r="DP389" s="144"/>
      <c r="DQ389" s="144"/>
      <c r="DR389" s="144"/>
      <c r="DS389" s="144"/>
      <c r="DT389" s="144"/>
      <c r="DU389" s="144"/>
      <c r="DV389" s="144"/>
      <c r="DW389" s="144"/>
      <c r="DX389" s="144"/>
      <c r="DY389" s="144"/>
      <c r="DZ389" s="144"/>
      <c r="EA389" s="144"/>
      <c r="EB389" s="144"/>
      <c r="EC389" s="144"/>
      <c r="ED389" s="144"/>
      <c r="EE389" s="144"/>
      <c r="EF389" s="144"/>
      <c r="EG389" s="144"/>
      <c r="EH389" s="144"/>
      <c r="EI389" s="144"/>
      <c r="EJ389" s="144"/>
      <c r="EK389" s="144"/>
      <c r="EL389" s="144"/>
      <c r="EM389" s="90"/>
      <c r="EN389" s="90"/>
    </row>
    <row r="390" spans="6:144" ht="13.8" hidden="1" thickBot="1" x14ac:dyDescent="0.3">
      <c r="F390" s="13">
        <f t="shared" si="31"/>
        <v>0</v>
      </c>
      <c r="W390" s="13">
        <f t="shared" si="28"/>
        <v>0</v>
      </c>
      <c r="X390" s="13" t="str">
        <f t="shared" si="32"/>
        <v>0</v>
      </c>
      <c r="AA390" s="46"/>
      <c r="AE390" s="57"/>
      <c r="AF390" s="56"/>
      <c r="AG390" s="56"/>
      <c r="AH390" s="56"/>
      <c r="AI390" s="56"/>
      <c r="AJ390" s="56"/>
      <c r="AK390" s="56"/>
      <c r="AL390" s="56"/>
      <c r="AM390" s="56"/>
      <c r="AN390" s="151"/>
      <c r="AO390" s="151"/>
      <c r="AP390" s="151"/>
      <c r="AQ390" s="151"/>
      <c r="AR390" s="151"/>
      <c r="AS390" s="151"/>
      <c r="AT390" s="151"/>
      <c r="AU390" s="151"/>
      <c r="AV390" s="151"/>
      <c r="AW390" s="151"/>
      <c r="AX390" s="151"/>
      <c r="AY390" s="151"/>
      <c r="AZ390" s="151"/>
      <c r="BA390" s="151"/>
      <c r="BB390" s="156"/>
      <c r="BC390" s="156"/>
      <c r="BD390" s="156"/>
      <c r="BE390" s="156"/>
      <c r="BF390" s="156"/>
      <c r="BG390" s="156"/>
      <c r="BH390" s="157"/>
      <c r="BI390" s="157"/>
      <c r="BJ390" s="157"/>
      <c r="BK390" s="157"/>
      <c r="BL390" s="157"/>
      <c r="BM390" s="157"/>
      <c r="BN390" s="158" t="str">
        <f t="shared" si="30"/>
        <v/>
      </c>
      <c r="BO390" s="159"/>
      <c r="BP390" s="159"/>
      <c r="BQ390" s="159"/>
      <c r="BR390" s="159"/>
      <c r="BS390" s="159"/>
      <c r="BT390" s="41"/>
      <c r="BX390" s="143"/>
      <c r="BY390" s="143"/>
      <c r="BZ390" s="143"/>
      <c r="CA390" s="143"/>
      <c r="CB390" s="143"/>
      <c r="CC390" s="143"/>
      <c r="CD390" s="143"/>
      <c r="CE390" s="143"/>
      <c r="CF390" s="143"/>
      <c r="CG390" s="143"/>
      <c r="CH390" s="143"/>
      <c r="CI390" s="143"/>
      <c r="CJ390" s="143"/>
      <c r="CK390" s="143"/>
      <c r="CL390" s="143"/>
      <c r="CM390" s="90"/>
      <c r="CN390" s="90"/>
      <c r="CO390" s="90"/>
      <c r="CP390" s="144"/>
      <c r="CQ390" s="144"/>
      <c r="CR390" s="144"/>
      <c r="CS390" s="144"/>
      <c r="CT390" s="144"/>
      <c r="CU390" s="144"/>
      <c r="CV390" s="144"/>
      <c r="CW390" s="144"/>
      <c r="CX390" s="144"/>
      <c r="CY390" s="144"/>
      <c r="CZ390" s="144"/>
      <c r="DA390" s="144"/>
      <c r="DB390" s="144"/>
      <c r="DC390" s="144"/>
      <c r="DD390" s="144"/>
      <c r="DE390" s="144"/>
      <c r="DF390" s="144"/>
      <c r="DG390" s="144"/>
      <c r="DH390" s="144"/>
      <c r="DI390" s="144"/>
      <c r="DJ390" s="144"/>
      <c r="DK390" s="144"/>
      <c r="DL390" s="144"/>
      <c r="DM390" s="144"/>
      <c r="DN390" s="144"/>
      <c r="DO390" s="144"/>
      <c r="DP390" s="144"/>
      <c r="DQ390" s="144"/>
      <c r="DR390" s="144"/>
      <c r="DS390" s="144"/>
      <c r="DT390" s="144"/>
      <c r="DU390" s="144"/>
      <c r="DV390" s="144"/>
      <c r="DW390" s="144"/>
      <c r="DX390" s="144"/>
      <c r="DY390" s="144"/>
      <c r="DZ390" s="144"/>
      <c r="EA390" s="144"/>
      <c r="EB390" s="144"/>
      <c r="EC390" s="144"/>
      <c r="ED390" s="144"/>
      <c r="EE390" s="144"/>
      <c r="EF390" s="144"/>
      <c r="EG390" s="144"/>
      <c r="EH390" s="144"/>
      <c r="EI390" s="144"/>
      <c r="EJ390" s="144"/>
      <c r="EK390" s="144"/>
      <c r="EL390" s="144"/>
      <c r="EM390" s="90"/>
      <c r="EN390" s="90"/>
    </row>
    <row r="391" spans="6:144" ht="13.8" hidden="1" thickBot="1" x14ac:dyDescent="0.3">
      <c r="F391" s="13">
        <f t="shared" si="31"/>
        <v>0</v>
      </c>
      <c r="W391" s="13">
        <f t="shared" si="28"/>
        <v>0</v>
      </c>
      <c r="X391" s="13" t="str">
        <f t="shared" si="32"/>
        <v>0</v>
      </c>
      <c r="AA391" s="46"/>
      <c r="AE391" s="152"/>
      <c r="AF391" s="152"/>
      <c r="AG391" s="152"/>
      <c r="AH391" s="152"/>
      <c r="AI391" s="152"/>
      <c r="AJ391" s="152"/>
      <c r="AK391" s="152"/>
      <c r="AL391" s="152"/>
      <c r="AM391" s="152"/>
      <c r="AN391" s="54"/>
      <c r="AO391" s="47"/>
      <c r="AP391" s="47"/>
      <c r="AQ391" s="47"/>
      <c r="AR391" s="47"/>
      <c r="AS391" s="47"/>
      <c r="AT391" s="55"/>
      <c r="AU391" s="53"/>
      <c r="AV391" s="53"/>
      <c r="AW391" s="53"/>
      <c r="AX391" s="53"/>
      <c r="AY391" s="53"/>
      <c r="AZ391" s="53"/>
      <c r="BA391" s="53"/>
      <c r="BB391" s="150"/>
      <c r="BC391" s="150"/>
      <c r="BD391" s="150"/>
      <c r="BE391" s="150"/>
      <c r="BF391" s="150"/>
      <c r="BG391" s="150"/>
      <c r="BH391" s="153"/>
      <c r="BI391" s="153"/>
      <c r="BJ391" s="153"/>
      <c r="BK391" s="153"/>
      <c r="BL391" s="153"/>
      <c r="BM391" s="153"/>
      <c r="BN391" s="154" t="str">
        <f t="shared" si="30"/>
        <v/>
      </c>
      <c r="BO391" s="155"/>
      <c r="BP391" s="155"/>
      <c r="BQ391" s="155"/>
      <c r="BR391" s="155"/>
      <c r="BS391" s="155"/>
      <c r="BT391" s="41"/>
      <c r="BX391" s="143"/>
      <c r="BY391" s="143"/>
      <c r="BZ391" s="143"/>
      <c r="CA391" s="143"/>
      <c r="CB391" s="143"/>
      <c r="CC391" s="143"/>
      <c r="CD391" s="143"/>
      <c r="CE391" s="143"/>
      <c r="CF391" s="143"/>
      <c r="CG391" s="143"/>
      <c r="CH391" s="143"/>
      <c r="CI391" s="143"/>
      <c r="CJ391" s="143"/>
      <c r="CK391" s="143"/>
      <c r="CL391" s="143"/>
      <c r="CM391" s="90"/>
      <c r="CN391" s="90"/>
      <c r="CO391" s="90"/>
      <c r="CP391" s="144"/>
      <c r="CQ391" s="144"/>
      <c r="CR391" s="144"/>
      <c r="CS391" s="144"/>
      <c r="CT391" s="144"/>
      <c r="CU391" s="144"/>
      <c r="CV391" s="144"/>
      <c r="CW391" s="144"/>
      <c r="CX391" s="144"/>
      <c r="CY391" s="144"/>
      <c r="CZ391" s="144"/>
      <c r="DA391" s="144"/>
      <c r="DB391" s="144"/>
      <c r="DC391" s="144"/>
      <c r="DD391" s="144"/>
      <c r="DE391" s="144"/>
      <c r="DF391" s="144"/>
      <c r="DG391" s="144"/>
      <c r="DH391" s="144"/>
      <c r="DI391" s="144"/>
      <c r="DJ391" s="144"/>
      <c r="DK391" s="144"/>
      <c r="DL391" s="144"/>
      <c r="DM391" s="144"/>
      <c r="DN391" s="144"/>
      <c r="DO391" s="144"/>
      <c r="DP391" s="144"/>
      <c r="DQ391" s="144"/>
      <c r="DR391" s="144"/>
      <c r="DS391" s="144"/>
      <c r="DT391" s="144"/>
      <c r="DU391" s="144"/>
      <c r="DV391" s="144"/>
      <c r="DW391" s="144"/>
      <c r="DX391" s="144"/>
      <c r="DY391" s="144"/>
      <c r="DZ391" s="144"/>
      <c r="EA391" s="144"/>
      <c r="EB391" s="144"/>
      <c r="EC391" s="144"/>
      <c r="ED391" s="144"/>
      <c r="EE391" s="144"/>
      <c r="EF391" s="144"/>
      <c r="EG391" s="144"/>
      <c r="EH391" s="144"/>
      <c r="EI391" s="144"/>
      <c r="EJ391" s="144"/>
      <c r="EK391" s="144"/>
      <c r="EL391" s="144"/>
      <c r="EM391" s="90"/>
      <c r="EN391" s="90"/>
    </row>
    <row r="392" spans="6:144" ht="13.8" hidden="1" thickBot="1" x14ac:dyDescent="0.3">
      <c r="F392" s="13">
        <f t="shared" si="31"/>
        <v>0</v>
      </c>
      <c r="W392" s="13">
        <f t="shared" si="28"/>
        <v>0</v>
      </c>
      <c r="X392" s="13" t="str">
        <f t="shared" si="32"/>
        <v>0</v>
      </c>
      <c r="AA392" s="46"/>
      <c r="AE392" s="57"/>
      <c r="AF392" s="56"/>
      <c r="AG392" s="56"/>
      <c r="AH392" s="56"/>
      <c r="AI392" s="56"/>
      <c r="AJ392" s="56"/>
      <c r="AK392" s="56"/>
      <c r="AL392" s="56"/>
      <c r="AM392" s="56"/>
      <c r="AN392" s="151"/>
      <c r="AO392" s="151"/>
      <c r="AP392" s="151"/>
      <c r="AQ392" s="151"/>
      <c r="AR392" s="151"/>
      <c r="AS392" s="151"/>
      <c r="AT392" s="151"/>
      <c r="AU392" s="151"/>
      <c r="AV392" s="151"/>
      <c r="AW392" s="151"/>
      <c r="AX392" s="151"/>
      <c r="AY392" s="151"/>
      <c r="AZ392" s="151"/>
      <c r="BA392" s="151"/>
      <c r="BB392" s="156"/>
      <c r="BC392" s="156"/>
      <c r="BD392" s="156"/>
      <c r="BE392" s="156"/>
      <c r="BF392" s="156"/>
      <c r="BG392" s="156"/>
      <c r="BH392" s="157"/>
      <c r="BI392" s="157"/>
      <c r="BJ392" s="157"/>
      <c r="BK392" s="157"/>
      <c r="BL392" s="157"/>
      <c r="BM392" s="157"/>
      <c r="BN392" s="158" t="str">
        <f t="shared" si="30"/>
        <v/>
      </c>
      <c r="BO392" s="159"/>
      <c r="BP392" s="159"/>
      <c r="BQ392" s="159"/>
      <c r="BR392" s="159"/>
      <c r="BS392" s="159"/>
      <c r="BT392" s="41"/>
      <c r="BX392" s="143"/>
      <c r="BY392" s="143"/>
      <c r="BZ392" s="143"/>
      <c r="CA392" s="143"/>
      <c r="CB392" s="143"/>
      <c r="CC392" s="143"/>
      <c r="CD392" s="143"/>
      <c r="CE392" s="143"/>
      <c r="CF392" s="143"/>
      <c r="CG392" s="143"/>
      <c r="CH392" s="143"/>
      <c r="CI392" s="143"/>
      <c r="CJ392" s="143"/>
      <c r="CK392" s="143"/>
      <c r="CL392" s="143"/>
      <c r="CM392" s="90"/>
      <c r="CN392" s="90"/>
      <c r="CO392" s="90"/>
      <c r="CP392" s="144"/>
      <c r="CQ392" s="144"/>
      <c r="CR392" s="144"/>
      <c r="CS392" s="144"/>
      <c r="CT392" s="144"/>
      <c r="CU392" s="144"/>
      <c r="CV392" s="144"/>
      <c r="CW392" s="144"/>
      <c r="CX392" s="144"/>
      <c r="CY392" s="144"/>
      <c r="CZ392" s="144"/>
      <c r="DA392" s="144"/>
      <c r="DB392" s="144"/>
      <c r="DC392" s="144"/>
      <c r="DD392" s="144"/>
      <c r="DE392" s="144"/>
      <c r="DF392" s="144"/>
      <c r="DG392" s="144"/>
      <c r="DH392" s="144"/>
      <c r="DI392" s="144"/>
      <c r="DJ392" s="144"/>
      <c r="DK392" s="144"/>
      <c r="DL392" s="144"/>
      <c r="DM392" s="144"/>
      <c r="DN392" s="144"/>
      <c r="DO392" s="144"/>
      <c r="DP392" s="144"/>
      <c r="DQ392" s="144"/>
      <c r="DR392" s="144"/>
      <c r="DS392" s="144"/>
      <c r="DT392" s="144"/>
      <c r="DU392" s="144"/>
      <c r="DV392" s="144"/>
      <c r="DW392" s="144"/>
      <c r="DX392" s="144"/>
      <c r="DY392" s="144"/>
      <c r="DZ392" s="144"/>
      <c r="EA392" s="144"/>
      <c r="EB392" s="144"/>
      <c r="EC392" s="144"/>
      <c r="ED392" s="144"/>
      <c r="EE392" s="144"/>
      <c r="EF392" s="144"/>
      <c r="EG392" s="144"/>
      <c r="EH392" s="144"/>
      <c r="EI392" s="144"/>
      <c r="EJ392" s="144"/>
      <c r="EK392" s="144"/>
      <c r="EL392" s="144"/>
      <c r="EM392" s="90"/>
      <c r="EN392" s="90"/>
    </row>
    <row r="393" spans="6:144" ht="13.8" hidden="1" thickBot="1" x14ac:dyDescent="0.3">
      <c r="F393" s="13">
        <f t="shared" si="31"/>
        <v>0</v>
      </c>
      <c r="W393" s="13">
        <f t="shared" si="28"/>
        <v>0</v>
      </c>
      <c r="X393" s="13" t="str">
        <f t="shared" si="32"/>
        <v>0</v>
      </c>
      <c r="AA393" s="46"/>
      <c r="AE393" s="152"/>
      <c r="AF393" s="152"/>
      <c r="AG393" s="152"/>
      <c r="AH393" s="152"/>
      <c r="AI393" s="152"/>
      <c r="AJ393" s="152"/>
      <c r="AK393" s="152"/>
      <c r="AL393" s="152"/>
      <c r="AM393" s="152"/>
      <c r="AN393" s="54"/>
      <c r="AO393" s="47"/>
      <c r="AP393" s="47"/>
      <c r="AQ393" s="47"/>
      <c r="AR393" s="47"/>
      <c r="AS393" s="47"/>
      <c r="AT393" s="55"/>
      <c r="AU393" s="53"/>
      <c r="AV393" s="53"/>
      <c r="AW393" s="53"/>
      <c r="AX393" s="53"/>
      <c r="AY393" s="53"/>
      <c r="AZ393" s="53"/>
      <c r="BA393" s="53"/>
      <c r="BB393" s="150"/>
      <c r="BC393" s="150"/>
      <c r="BD393" s="150"/>
      <c r="BE393" s="150"/>
      <c r="BF393" s="150"/>
      <c r="BG393" s="150"/>
      <c r="BH393" s="153"/>
      <c r="BI393" s="153"/>
      <c r="BJ393" s="153"/>
      <c r="BK393" s="153"/>
      <c r="BL393" s="153"/>
      <c r="BM393" s="153"/>
      <c r="BN393" s="154" t="str">
        <f t="shared" si="30"/>
        <v/>
      </c>
      <c r="BO393" s="155"/>
      <c r="BP393" s="155"/>
      <c r="BQ393" s="155"/>
      <c r="BR393" s="155"/>
      <c r="BS393" s="155"/>
      <c r="BT393" s="41"/>
      <c r="BX393" s="143"/>
      <c r="BY393" s="143"/>
      <c r="BZ393" s="143"/>
      <c r="CA393" s="143"/>
      <c r="CB393" s="143"/>
      <c r="CC393" s="143"/>
      <c r="CD393" s="143"/>
      <c r="CE393" s="143"/>
      <c r="CF393" s="143"/>
      <c r="CG393" s="143"/>
      <c r="CH393" s="143"/>
      <c r="CI393" s="143"/>
      <c r="CJ393" s="143"/>
      <c r="CK393" s="143"/>
      <c r="CL393" s="143"/>
      <c r="CM393" s="90"/>
      <c r="CN393" s="90"/>
      <c r="CO393" s="90"/>
      <c r="CP393" s="144"/>
      <c r="CQ393" s="144"/>
      <c r="CR393" s="144"/>
      <c r="CS393" s="144"/>
      <c r="CT393" s="144"/>
      <c r="CU393" s="144"/>
      <c r="CV393" s="144"/>
      <c r="CW393" s="144"/>
      <c r="CX393" s="144"/>
      <c r="CY393" s="144"/>
      <c r="CZ393" s="144"/>
      <c r="DA393" s="144"/>
      <c r="DB393" s="144"/>
      <c r="DC393" s="144"/>
      <c r="DD393" s="144"/>
      <c r="DE393" s="144"/>
      <c r="DF393" s="144"/>
      <c r="DG393" s="144"/>
      <c r="DH393" s="144"/>
      <c r="DI393" s="144"/>
      <c r="DJ393" s="144"/>
      <c r="DK393" s="144"/>
      <c r="DL393" s="144"/>
      <c r="DM393" s="144"/>
      <c r="DN393" s="144"/>
      <c r="DO393" s="144"/>
      <c r="DP393" s="144"/>
      <c r="DQ393" s="144"/>
      <c r="DR393" s="144"/>
      <c r="DS393" s="144"/>
      <c r="DT393" s="144"/>
      <c r="DU393" s="144"/>
      <c r="DV393" s="144"/>
      <c r="DW393" s="144"/>
      <c r="DX393" s="144"/>
      <c r="DY393" s="144"/>
      <c r="DZ393" s="144"/>
      <c r="EA393" s="144"/>
      <c r="EB393" s="144"/>
      <c r="EC393" s="144"/>
      <c r="ED393" s="144"/>
      <c r="EE393" s="144"/>
      <c r="EF393" s="144"/>
      <c r="EG393" s="144"/>
      <c r="EH393" s="144"/>
      <c r="EI393" s="144"/>
      <c r="EJ393" s="144"/>
      <c r="EK393" s="144"/>
      <c r="EL393" s="144"/>
      <c r="EM393" s="90"/>
      <c r="EN393" s="90"/>
    </row>
    <row r="394" spans="6:144" ht="13.8" hidden="1" thickBot="1" x14ac:dyDescent="0.3">
      <c r="F394" s="13">
        <f t="shared" si="31"/>
        <v>0</v>
      </c>
      <c r="W394" s="13">
        <f t="shared" si="28"/>
        <v>0</v>
      </c>
      <c r="X394" s="13" t="str">
        <f t="shared" si="32"/>
        <v>0</v>
      </c>
      <c r="AA394" s="46"/>
      <c r="AE394" s="57"/>
      <c r="AF394" s="56"/>
      <c r="AG394" s="56"/>
      <c r="AH394" s="56"/>
      <c r="AI394" s="56"/>
      <c r="AJ394" s="56"/>
      <c r="AK394" s="56"/>
      <c r="AL394" s="56"/>
      <c r="AM394" s="56"/>
      <c r="AN394" s="151"/>
      <c r="AO394" s="151"/>
      <c r="AP394" s="151"/>
      <c r="AQ394" s="151"/>
      <c r="AR394" s="151"/>
      <c r="AS394" s="151"/>
      <c r="AT394" s="151"/>
      <c r="AU394" s="151"/>
      <c r="AV394" s="151"/>
      <c r="AW394" s="151"/>
      <c r="AX394" s="151"/>
      <c r="AY394" s="151"/>
      <c r="AZ394" s="151"/>
      <c r="BA394" s="151"/>
      <c r="BB394" s="156"/>
      <c r="BC394" s="156"/>
      <c r="BD394" s="156"/>
      <c r="BE394" s="156"/>
      <c r="BF394" s="156"/>
      <c r="BG394" s="156"/>
      <c r="BH394" s="157"/>
      <c r="BI394" s="157"/>
      <c r="BJ394" s="157"/>
      <c r="BK394" s="157"/>
      <c r="BL394" s="157"/>
      <c r="BM394" s="157"/>
      <c r="BN394" s="158" t="str">
        <f t="shared" si="30"/>
        <v/>
      </c>
      <c r="BO394" s="159"/>
      <c r="BP394" s="159"/>
      <c r="BQ394" s="159"/>
      <c r="BR394" s="159"/>
      <c r="BS394" s="159"/>
      <c r="BT394" s="41"/>
      <c r="BX394" s="143"/>
      <c r="BY394" s="143"/>
      <c r="BZ394" s="143"/>
      <c r="CA394" s="143"/>
      <c r="CB394" s="143"/>
      <c r="CC394" s="143"/>
      <c r="CD394" s="143"/>
      <c r="CE394" s="143"/>
      <c r="CF394" s="143"/>
      <c r="CG394" s="143"/>
      <c r="CH394" s="143"/>
      <c r="CI394" s="143"/>
      <c r="CJ394" s="143"/>
      <c r="CK394" s="143"/>
      <c r="CL394" s="143"/>
      <c r="CM394" s="90"/>
      <c r="CN394" s="90"/>
      <c r="CO394" s="90"/>
      <c r="CP394" s="144"/>
      <c r="CQ394" s="144"/>
      <c r="CR394" s="144"/>
      <c r="CS394" s="144"/>
      <c r="CT394" s="144"/>
      <c r="CU394" s="144"/>
      <c r="CV394" s="144"/>
      <c r="CW394" s="144"/>
      <c r="CX394" s="144"/>
      <c r="CY394" s="144"/>
      <c r="CZ394" s="144"/>
      <c r="DA394" s="144"/>
      <c r="DB394" s="144"/>
      <c r="DC394" s="144"/>
      <c r="DD394" s="144"/>
      <c r="DE394" s="144"/>
      <c r="DF394" s="144"/>
      <c r="DG394" s="144"/>
      <c r="DH394" s="144"/>
      <c r="DI394" s="144"/>
      <c r="DJ394" s="144"/>
      <c r="DK394" s="144"/>
      <c r="DL394" s="144"/>
      <c r="DM394" s="144"/>
      <c r="DN394" s="144"/>
      <c r="DO394" s="144"/>
      <c r="DP394" s="144"/>
      <c r="DQ394" s="144"/>
      <c r="DR394" s="144"/>
      <c r="DS394" s="144"/>
      <c r="DT394" s="144"/>
      <c r="DU394" s="144"/>
      <c r="DV394" s="144"/>
      <c r="DW394" s="144"/>
      <c r="DX394" s="144"/>
      <c r="DY394" s="144"/>
      <c r="DZ394" s="144"/>
      <c r="EA394" s="144"/>
      <c r="EB394" s="144"/>
      <c r="EC394" s="144"/>
      <c r="ED394" s="144"/>
      <c r="EE394" s="144"/>
      <c r="EF394" s="144"/>
      <c r="EG394" s="144"/>
      <c r="EH394" s="144"/>
      <c r="EI394" s="144"/>
      <c r="EJ394" s="144"/>
      <c r="EK394" s="144"/>
      <c r="EL394" s="144"/>
      <c r="EM394" s="90"/>
      <c r="EN394" s="90"/>
    </row>
    <row r="395" spans="6:144" ht="13.8" hidden="1" thickBot="1" x14ac:dyDescent="0.3">
      <c r="F395" s="13">
        <f t="shared" si="31"/>
        <v>0</v>
      </c>
      <c r="W395" s="13">
        <f t="shared" si="28"/>
        <v>0</v>
      </c>
      <c r="X395" s="13" t="str">
        <f t="shared" si="32"/>
        <v>0</v>
      </c>
      <c r="AA395" s="46"/>
      <c r="AE395" s="152"/>
      <c r="AF395" s="152"/>
      <c r="AG395" s="152"/>
      <c r="AH395" s="152"/>
      <c r="AI395" s="152"/>
      <c r="AJ395" s="152"/>
      <c r="AK395" s="152"/>
      <c r="AL395" s="152"/>
      <c r="AM395" s="152"/>
      <c r="AN395" s="54"/>
      <c r="AO395" s="47"/>
      <c r="AP395" s="47"/>
      <c r="AQ395" s="47"/>
      <c r="AR395" s="47"/>
      <c r="AS395" s="47"/>
      <c r="AT395" s="55"/>
      <c r="AU395" s="53"/>
      <c r="AV395" s="53"/>
      <c r="AW395" s="53"/>
      <c r="AX395" s="53"/>
      <c r="AY395" s="53"/>
      <c r="AZ395" s="53"/>
      <c r="BA395" s="53"/>
      <c r="BB395" s="150"/>
      <c r="BC395" s="150"/>
      <c r="BD395" s="150"/>
      <c r="BE395" s="150"/>
      <c r="BF395" s="150"/>
      <c r="BG395" s="150"/>
      <c r="BH395" s="153"/>
      <c r="BI395" s="153"/>
      <c r="BJ395" s="153"/>
      <c r="BK395" s="153"/>
      <c r="BL395" s="153"/>
      <c r="BM395" s="153"/>
      <c r="BN395" s="154" t="str">
        <f t="shared" si="30"/>
        <v/>
      </c>
      <c r="BO395" s="155"/>
      <c r="BP395" s="155"/>
      <c r="BQ395" s="155"/>
      <c r="BR395" s="155"/>
      <c r="BS395" s="155"/>
      <c r="BT395" s="41"/>
      <c r="BX395" s="143"/>
      <c r="BY395" s="143"/>
      <c r="BZ395" s="143"/>
      <c r="CA395" s="143"/>
      <c r="CB395" s="143"/>
      <c r="CC395" s="143"/>
      <c r="CD395" s="143"/>
      <c r="CE395" s="143"/>
      <c r="CF395" s="143"/>
      <c r="CG395" s="143"/>
      <c r="CH395" s="143"/>
      <c r="CI395" s="143"/>
      <c r="CJ395" s="143"/>
      <c r="CK395" s="143"/>
      <c r="CL395" s="143"/>
      <c r="CM395" s="90"/>
      <c r="CN395" s="90"/>
      <c r="CO395" s="90"/>
      <c r="CP395" s="144"/>
      <c r="CQ395" s="144"/>
      <c r="CR395" s="144"/>
      <c r="CS395" s="144"/>
      <c r="CT395" s="144"/>
      <c r="CU395" s="144"/>
      <c r="CV395" s="144"/>
      <c r="CW395" s="144"/>
      <c r="CX395" s="144"/>
      <c r="CY395" s="144"/>
      <c r="CZ395" s="144"/>
      <c r="DA395" s="144"/>
      <c r="DB395" s="144"/>
      <c r="DC395" s="144"/>
      <c r="DD395" s="144"/>
      <c r="DE395" s="144"/>
      <c r="DF395" s="144"/>
      <c r="DG395" s="144"/>
      <c r="DH395" s="144"/>
      <c r="DI395" s="144"/>
      <c r="DJ395" s="144"/>
      <c r="DK395" s="144"/>
      <c r="DL395" s="144"/>
      <c r="DM395" s="144"/>
      <c r="DN395" s="144"/>
      <c r="DO395" s="144"/>
      <c r="DP395" s="144"/>
      <c r="DQ395" s="144"/>
      <c r="DR395" s="144"/>
      <c r="DS395" s="144"/>
      <c r="DT395" s="144"/>
      <c r="DU395" s="144"/>
      <c r="DV395" s="144"/>
      <c r="DW395" s="144"/>
      <c r="DX395" s="144"/>
      <c r="DY395" s="144"/>
      <c r="DZ395" s="144"/>
      <c r="EA395" s="144"/>
      <c r="EB395" s="144"/>
      <c r="EC395" s="144"/>
      <c r="ED395" s="144"/>
      <c r="EE395" s="144"/>
      <c r="EF395" s="144"/>
      <c r="EG395" s="144"/>
      <c r="EH395" s="144"/>
      <c r="EI395" s="144"/>
      <c r="EJ395" s="144"/>
      <c r="EK395" s="144"/>
      <c r="EL395" s="144"/>
      <c r="EM395" s="90"/>
      <c r="EN395" s="90"/>
    </row>
    <row r="396" spans="6:144" ht="13.8" hidden="1" thickBot="1" x14ac:dyDescent="0.3">
      <c r="F396" s="13">
        <f t="shared" si="31"/>
        <v>0</v>
      </c>
      <c r="W396" s="13">
        <f t="shared" si="28"/>
        <v>0</v>
      </c>
      <c r="X396" s="13" t="str">
        <f t="shared" si="32"/>
        <v>0</v>
      </c>
      <c r="AA396" s="46"/>
      <c r="AE396" s="57"/>
      <c r="AF396" s="56"/>
      <c r="AG396" s="56"/>
      <c r="AH396" s="56"/>
      <c r="AI396" s="56"/>
      <c r="AJ396" s="56"/>
      <c r="AK396" s="56"/>
      <c r="AL396" s="56"/>
      <c r="AM396" s="56"/>
      <c r="AN396" s="151"/>
      <c r="AO396" s="151"/>
      <c r="AP396" s="151"/>
      <c r="AQ396" s="151"/>
      <c r="AR396" s="151"/>
      <c r="AS396" s="151"/>
      <c r="AT396" s="151"/>
      <c r="AU396" s="151"/>
      <c r="AV396" s="151"/>
      <c r="AW396" s="151"/>
      <c r="AX396" s="151"/>
      <c r="AY396" s="151"/>
      <c r="AZ396" s="151"/>
      <c r="BA396" s="151"/>
      <c r="BB396" s="156"/>
      <c r="BC396" s="156"/>
      <c r="BD396" s="156"/>
      <c r="BE396" s="156"/>
      <c r="BF396" s="156"/>
      <c r="BG396" s="156"/>
      <c r="BH396" s="157"/>
      <c r="BI396" s="157"/>
      <c r="BJ396" s="157"/>
      <c r="BK396" s="157"/>
      <c r="BL396" s="157"/>
      <c r="BM396" s="157"/>
      <c r="BN396" s="158" t="str">
        <f t="shared" si="30"/>
        <v/>
      </c>
      <c r="BO396" s="159"/>
      <c r="BP396" s="159"/>
      <c r="BQ396" s="159"/>
      <c r="BR396" s="159"/>
      <c r="BS396" s="159"/>
      <c r="BT396" s="41"/>
      <c r="BX396" s="143"/>
      <c r="BY396" s="143"/>
      <c r="BZ396" s="143"/>
      <c r="CA396" s="143"/>
      <c r="CB396" s="143"/>
      <c r="CC396" s="143"/>
      <c r="CD396" s="143"/>
      <c r="CE396" s="143"/>
      <c r="CF396" s="143"/>
      <c r="CG396" s="143"/>
      <c r="CH396" s="143"/>
      <c r="CI396" s="143"/>
      <c r="CJ396" s="143"/>
      <c r="CK396" s="143"/>
      <c r="CL396" s="143"/>
      <c r="CM396" s="90"/>
      <c r="CN396" s="90"/>
      <c r="CO396" s="90"/>
      <c r="CP396" s="144"/>
      <c r="CQ396" s="144"/>
      <c r="CR396" s="144"/>
      <c r="CS396" s="144"/>
      <c r="CT396" s="144"/>
      <c r="CU396" s="144"/>
      <c r="CV396" s="144"/>
      <c r="CW396" s="144"/>
      <c r="CX396" s="144"/>
      <c r="CY396" s="144"/>
      <c r="CZ396" s="144"/>
      <c r="DA396" s="144"/>
      <c r="DB396" s="144"/>
      <c r="DC396" s="144"/>
      <c r="DD396" s="144"/>
      <c r="DE396" s="144"/>
      <c r="DF396" s="144"/>
      <c r="DG396" s="144"/>
      <c r="DH396" s="144"/>
      <c r="DI396" s="144"/>
      <c r="DJ396" s="144"/>
      <c r="DK396" s="144"/>
      <c r="DL396" s="144"/>
      <c r="DM396" s="144"/>
      <c r="DN396" s="144"/>
      <c r="DO396" s="144"/>
      <c r="DP396" s="144"/>
      <c r="DQ396" s="144"/>
      <c r="DR396" s="144"/>
      <c r="DS396" s="144"/>
      <c r="DT396" s="144"/>
      <c r="DU396" s="144"/>
      <c r="DV396" s="144"/>
      <c r="DW396" s="144"/>
      <c r="DX396" s="144"/>
      <c r="DY396" s="144"/>
      <c r="DZ396" s="144"/>
      <c r="EA396" s="144"/>
      <c r="EB396" s="144"/>
      <c r="EC396" s="144"/>
      <c r="ED396" s="144"/>
      <c r="EE396" s="144"/>
      <c r="EF396" s="144"/>
      <c r="EG396" s="144"/>
      <c r="EH396" s="144"/>
      <c r="EI396" s="144"/>
      <c r="EJ396" s="144"/>
      <c r="EK396" s="144"/>
      <c r="EL396" s="144"/>
      <c r="EM396" s="90"/>
      <c r="EN396" s="90"/>
    </row>
    <row r="397" spans="6:144" ht="13.8" hidden="1" thickBot="1" x14ac:dyDescent="0.3">
      <c r="F397" s="13">
        <f t="shared" si="31"/>
        <v>0</v>
      </c>
      <c r="W397" s="13">
        <f t="shared" si="28"/>
        <v>0</v>
      </c>
      <c r="X397" s="13" t="str">
        <f t="shared" si="32"/>
        <v>0</v>
      </c>
      <c r="AA397" s="46"/>
      <c r="AE397" s="152"/>
      <c r="AF397" s="152"/>
      <c r="AG397" s="152"/>
      <c r="AH397" s="152"/>
      <c r="AI397" s="152"/>
      <c r="AJ397" s="152"/>
      <c r="AK397" s="152"/>
      <c r="AL397" s="152"/>
      <c r="AM397" s="152"/>
      <c r="AN397" s="54"/>
      <c r="AO397" s="47"/>
      <c r="AP397" s="47"/>
      <c r="AQ397" s="47"/>
      <c r="AR397" s="47"/>
      <c r="AS397" s="47"/>
      <c r="AT397" s="55"/>
      <c r="AU397" s="53"/>
      <c r="AV397" s="53"/>
      <c r="AW397" s="53"/>
      <c r="AX397" s="53"/>
      <c r="AY397" s="53"/>
      <c r="AZ397" s="53"/>
      <c r="BA397" s="53"/>
      <c r="BB397" s="150"/>
      <c r="BC397" s="150"/>
      <c r="BD397" s="150"/>
      <c r="BE397" s="150"/>
      <c r="BF397" s="150"/>
      <c r="BG397" s="150"/>
      <c r="BH397" s="153"/>
      <c r="BI397" s="153"/>
      <c r="BJ397" s="153"/>
      <c r="BK397" s="153"/>
      <c r="BL397" s="153"/>
      <c r="BM397" s="153"/>
      <c r="BN397" s="154" t="str">
        <f t="shared" si="30"/>
        <v/>
      </c>
      <c r="BO397" s="155"/>
      <c r="BP397" s="155"/>
      <c r="BQ397" s="155"/>
      <c r="BR397" s="155"/>
      <c r="BS397" s="155"/>
      <c r="BT397" s="41"/>
      <c r="BX397" s="143"/>
      <c r="BY397" s="143"/>
      <c r="BZ397" s="143"/>
      <c r="CA397" s="143"/>
      <c r="CB397" s="143"/>
      <c r="CC397" s="143"/>
      <c r="CD397" s="143"/>
      <c r="CE397" s="143"/>
      <c r="CF397" s="143"/>
      <c r="CG397" s="143"/>
      <c r="CH397" s="143"/>
      <c r="CI397" s="143"/>
      <c r="CJ397" s="143"/>
      <c r="CK397" s="143"/>
      <c r="CL397" s="143"/>
      <c r="CM397" s="90"/>
      <c r="CN397" s="90"/>
      <c r="CO397" s="90"/>
      <c r="CP397" s="144"/>
      <c r="CQ397" s="144"/>
      <c r="CR397" s="144"/>
      <c r="CS397" s="144"/>
      <c r="CT397" s="144"/>
      <c r="CU397" s="144"/>
      <c r="CV397" s="144"/>
      <c r="CW397" s="144"/>
      <c r="CX397" s="144"/>
      <c r="CY397" s="144"/>
      <c r="CZ397" s="144"/>
      <c r="DA397" s="144"/>
      <c r="DB397" s="144"/>
      <c r="DC397" s="144"/>
      <c r="DD397" s="144"/>
      <c r="DE397" s="144"/>
      <c r="DF397" s="144"/>
      <c r="DG397" s="144"/>
      <c r="DH397" s="144"/>
      <c r="DI397" s="144"/>
      <c r="DJ397" s="144"/>
      <c r="DK397" s="144"/>
      <c r="DL397" s="144"/>
      <c r="DM397" s="144"/>
      <c r="DN397" s="144"/>
      <c r="DO397" s="144"/>
      <c r="DP397" s="144"/>
      <c r="DQ397" s="144"/>
      <c r="DR397" s="144"/>
      <c r="DS397" s="144"/>
      <c r="DT397" s="144"/>
      <c r="DU397" s="144"/>
      <c r="DV397" s="144"/>
      <c r="DW397" s="144"/>
      <c r="DX397" s="144"/>
      <c r="DY397" s="144"/>
      <c r="DZ397" s="144"/>
      <c r="EA397" s="144"/>
      <c r="EB397" s="144"/>
      <c r="EC397" s="144"/>
      <c r="ED397" s="144"/>
      <c r="EE397" s="144"/>
      <c r="EF397" s="144"/>
      <c r="EG397" s="144"/>
      <c r="EH397" s="144"/>
      <c r="EI397" s="144"/>
      <c r="EJ397" s="144"/>
      <c r="EK397" s="144"/>
      <c r="EL397" s="144"/>
      <c r="EM397" s="90"/>
      <c r="EN397" s="90"/>
    </row>
    <row r="398" spans="6:144" ht="13.8" hidden="1" thickBot="1" x14ac:dyDescent="0.3">
      <c r="F398" s="13">
        <f t="shared" si="31"/>
        <v>0</v>
      </c>
      <c r="W398" s="13">
        <f t="shared" si="28"/>
        <v>0</v>
      </c>
      <c r="X398" s="13" t="str">
        <f t="shared" si="32"/>
        <v>0</v>
      </c>
      <c r="AA398" s="46"/>
      <c r="AE398" s="57"/>
      <c r="AF398" s="56"/>
      <c r="AG398" s="56"/>
      <c r="AH398" s="56"/>
      <c r="AI398" s="56"/>
      <c r="AJ398" s="56"/>
      <c r="AK398" s="56"/>
      <c r="AL398" s="56"/>
      <c r="AM398" s="56"/>
      <c r="AN398" s="151"/>
      <c r="AO398" s="151"/>
      <c r="AP398" s="151"/>
      <c r="AQ398" s="151"/>
      <c r="AR398" s="151"/>
      <c r="AS398" s="151"/>
      <c r="AT398" s="151"/>
      <c r="AU398" s="151"/>
      <c r="AV398" s="151"/>
      <c r="AW398" s="151"/>
      <c r="AX398" s="151"/>
      <c r="AY398" s="151"/>
      <c r="AZ398" s="151"/>
      <c r="BA398" s="151"/>
      <c r="BB398" s="156"/>
      <c r="BC398" s="156"/>
      <c r="BD398" s="156"/>
      <c r="BE398" s="156"/>
      <c r="BF398" s="156"/>
      <c r="BG398" s="156"/>
      <c r="BH398" s="157"/>
      <c r="BI398" s="157"/>
      <c r="BJ398" s="157"/>
      <c r="BK398" s="157"/>
      <c r="BL398" s="157"/>
      <c r="BM398" s="157"/>
      <c r="BN398" s="158" t="str">
        <f t="shared" si="30"/>
        <v/>
      </c>
      <c r="BO398" s="159"/>
      <c r="BP398" s="159"/>
      <c r="BQ398" s="159"/>
      <c r="BR398" s="159"/>
      <c r="BS398" s="159"/>
      <c r="BT398" s="41"/>
      <c r="BX398" s="143"/>
      <c r="BY398" s="143"/>
      <c r="BZ398" s="143"/>
      <c r="CA398" s="143"/>
      <c r="CB398" s="143"/>
      <c r="CC398" s="143"/>
      <c r="CD398" s="143"/>
      <c r="CE398" s="143"/>
      <c r="CF398" s="143"/>
      <c r="CG398" s="143"/>
      <c r="CH398" s="143"/>
      <c r="CI398" s="143"/>
      <c r="CJ398" s="143"/>
      <c r="CK398" s="143"/>
      <c r="CL398" s="143"/>
      <c r="CM398" s="90"/>
      <c r="CN398" s="90"/>
      <c r="CO398" s="90"/>
      <c r="CP398" s="144"/>
      <c r="CQ398" s="144"/>
      <c r="CR398" s="144"/>
      <c r="CS398" s="144"/>
      <c r="CT398" s="144"/>
      <c r="CU398" s="144"/>
      <c r="CV398" s="144"/>
      <c r="CW398" s="144"/>
      <c r="CX398" s="144"/>
      <c r="CY398" s="144"/>
      <c r="CZ398" s="144"/>
      <c r="DA398" s="144"/>
      <c r="DB398" s="144"/>
      <c r="DC398" s="144"/>
      <c r="DD398" s="144"/>
      <c r="DE398" s="144"/>
      <c r="DF398" s="144"/>
      <c r="DG398" s="144"/>
      <c r="DH398" s="144"/>
      <c r="DI398" s="144"/>
      <c r="DJ398" s="144"/>
      <c r="DK398" s="144"/>
      <c r="DL398" s="144"/>
      <c r="DM398" s="144"/>
      <c r="DN398" s="144"/>
      <c r="DO398" s="144"/>
      <c r="DP398" s="144"/>
      <c r="DQ398" s="144"/>
      <c r="DR398" s="144"/>
      <c r="DS398" s="144"/>
      <c r="DT398" s="144"/>
      <c r="DU398" s="144"/>
      <c r="DV398" s="144"/>
      <c r="DW398" s="144"/>
      <c r="DX398" s="144"/>
      <c r="DY398" s="144"/>
      <c r="DZ398" s="144"/>
      <c r="EA398" s="144"/>
      <c r="EB398" s="144"/>
      <c r="EC398" s="144"/>
      <c r="ED398" s="144"/>
      <c r="EE398" s="144"/>
      <c r="EF398" s="144"/>
      <c r="EG398" s="144"/>
      <c r="EH398" s="144"/>
      <c r="EI398" s="144"/>
      <c r="EJ398" s="144"/>
      <c r="EK398" s="144"/>
      <c r="EL398" s="144"/>
      <c r="EM398" s="90"/>
      <c r="EN398" s="90"/>
    </row>
    <row r="399" spans="6:144" ht="13.8" hidden="1" thickBot="1" x14ac:dyDescent="0.3">
      <c r="F399" s="13">
        <f t="shared" ref="F399:F406" si="34">F398</f>
        <v>0</v>
      </c>
      <c r="W399" s="13">
        <f t="shared" si="28"/>
        <v>0</v>
      </c>
      <c r="X399" s="13" t="str">
        <f t="shared" ref="X399:X406" si="35">CONCATENATE(F399,A399,G399)</f>
        <v>0</v>
      </c>
      <c r="AA399" s="46"/>
      <c r="AE399" s="152"/>
      <c r="AF399" s="152"/>
      <c r="AG399" s="152"/>
      <c r="AH399" s="152"/>
      <c r="AI399" s="152"/>
      <c r="AJ399" s="152"/>
      <c r="AK399" s="152"/>
      <c r="AL399" s="152"/>
      <c r="AM399" s="152"/>
      <c r="AN399" s="54"/>
      <c r="AO399" s="47"/>
      <c r="AP399" s="47"/>
      <c r="AQ399" s="47"/>
      <c r="AR399" s="47"/>
      <c r="AS399" s="47"/>
      <c r="AT399" s="55"/>
      <c r="AU399" s="53"/>
      <c r="AV399" s="53"/>
      <c r="AW399" s="53"/>
      <c r="AX399" s="53"/>
      <c r="AY399" s="53"/>
      <c r="AZ399" s="53"/>
      <c r="BA399" s="53"/>
      <c r="BB399" s="150"/>
      <c r="BC399" s="150"/>
      <c r="BD399" s="150"/>
      <c r="BE399" s="150"/>
      <c r="BF399" s="150"/>
      <c r="BG399" s="150"/>
      <c r="BH399" s="153"/>
      <c r="BI399" s="153"/>
      <c r="BJ399" s="153"/>
      <c r="BK399" s="153"/>
      <c r="BL399" s="153"/>
      <c r="BM399" s="153"/>
      <c r="BN399" s="154" t="str">
        <f t="shared" si="30"/>
        <v/>
      </c>
      <c r="BO399" s="155"/>
      <c r="BP399" s="155"/>
      <c r="BQ399" s="155"/>
      <c r="BR399" s="155"/>
      <c r="BS399" s="155"/>
      <c r="BT399" s="41"/>
      <c r="BX399" s="143"/>
      <c r="BY399" s="143"/>
      <c r="BZ399" s="143"/>
      <c r="CA399" s="143"/>
      <c r="CB399" s="143"/>
      <c r="CC399" s="143"/>
      <c r="CD399" s="143"/>
      <c r="CE399" s="143"/>
      <c r="CF399" s="143"/>
      <c r="CG399" s="143"/>
      <c r="CH399" s="143"/>
      <c r="CI399" s="143"/>
      <c r="CJ399" s="143"/>
      <c r="CK399" s="143"/>
      <c r="CL399" s="143"/>
      <c r="CM399" s="90"/>
      <c r="CN399" s="90"/>
      <c r="CO399" s="90"/>
      <c r="CP399" s="144"/>
      <c r="CQ399" s="144"/>
      <c r="CR399" s="144"/>
      <c r="CS399" s="144"/>
      <c r="CT399" s="144"/>
      <c r="CU399" s="144"/>
      <c r="CV399" s="144"/>
      <c r="CW399" s="144"/>
      <c r="CX399" s="144"/>
      <c r="CY399" s="144"/>
      <c r="CZ399" s="144"/>
      <c r="DA399" s="144"/>
      <c r="DB399" s="144"/>
      <c r="DC399" s="144"/>
      <c r="DD399" s="144"/>
      <c r="DE399" s="144"/>
      <c r="DF399" s="144"/>
      <c r="DG399" s="144"/>
      <c r="DH399" s="144"/>
      <c r="DI399" s="144"/>
      <c r="DJ399" s="144"/>
      <c r="DK399" s="144"/>
      <c r="DL399" s="144"/>
      <c r="DM399" s="144"/>
      <c r="DN399" s="144"/>
      <c r="DO399" s="144"/>
      <c r="DP399" s="144"/>
      <c r="DQ399" s="144"/>
      <c r="DR399" s="144"/>
      <c r="DS399" s="144"/>
      <c r="DT399" s="144"/>
      <c r="DU399" s="144"/>
      <c r="DV399" s="144"/>
      <c r="DW399" s="144"/>
      <c r="DX399" s="144"/>
      <c r="DY399" s="144"/>
      <c r="DZ399" s="144"/>
      <c r="EA399" s="144"/>
      <c r="EB399" s="144"/>
      <c r="EC399" s="144"/>
      <c r="ED399" s="144"/>
      <c r="EE399" s="144"/>
      <c r="EF399" s="144"/>
      <c r="EG399" s="144"/>
      <c r="EH399" s="144"/>
      <c r="EI399" s="144"/>
      <c r="EJ399" s="144"/>
      <c r="EK399" s="144"/>
      <c r="EL399" s="144"/>
      <c r="EM399" s="90"/>
      <c r="EN399" s="90"/>
    </row>
    <row r="400" spans="6:144" ht="13.8" hidden="1" thickBot="1" x14ac:dyDescent="0.3">
      <c r="F400" s="13">
        <f t="shared" si="34"/>
        <v>0</v>
      </c>
      <c r="W400" s="13">
        <f t="shared" si="28"/>
        <v>0</v>
      </c>
      <c r="X400" s="13" t="str">
        <f t="shared" si="35"/>
        <v>0</v>
      </c>
      <c r="AA400" s="46"/>
      <c r="AE400" s="57"/>
      <c r="AF400" s="56"/>
      <c r="AG400" s="56"/>
      <c r="AH400" s="56"/>
      <c r="AI400" s="56"/>
      <c r="AJ400" s="56"/>
      <c r="AK400" s="56"/>
      <c r="AL400" s="56"/>
      <c r="AM400" s="56"/>
      <c r="AN400" s="151"/>
      <c r="AO400" s="151"/>
      <c r="AP400" s="151"/>
      <c r="AQ400" s="151"/>
      <c r="AR400" s="151"/>
      <c r="AS400" s="151"/>
      <c r="AT400" s="151"/>
      <c r="AU400" s="151"/>
      <c r="AV400" s="151"/>
      <c r="AW400" s="151"/>
      <c r="AX400" s="151"/>
      <c r="AY400" s="151"/>
      <c r="AZ400" s="151"/>
      <c r="BA400" s="151"/>
      <c r="BB400" s="156"/>
      <c r="BC400" s="156"/>
      <c r="BD400" s="156"/>
      <c r="BE400" s="156"/>
      <c r="BF400" s="156"/>
      <c r="BG400" s="156"/>
      <c r="BH400" s="157"/>
      <c r="BI400" s="157"/>
      <c r="BJ400" s="157"/>
      <c r="BK400" s="157"/>
      <c r="BL400" s="157"/>
      <c r="BM400" s="157"/>
      <c r="BN400" s="158" t="str">
        <f t="shared" si="30"/>
        <v/>
      </c>
      <c r="BO400" s="159"/>
      <c r="BP400" s="159"/>
      <c r="BQ400" s="159"/>
      <c r="BR400" s="159"/>
      <c r="BS400" s="159"/>
      <c r="BT400" s="41"/>
      <c r="BX400" s="143"/>
      <c r="BY400" s="143"/>
      <c r="BZ400" s="143"/>
      <c r="CA400" s="143"/>
      <c r="CB400" s="143"/>
      <c r="CC400" s="143"/>
      <c r="CD400" s="143"/>
      <c r="CE400" s="143"/>
      <c r="CF400" s="143"/>
      <c r="CG400" s="143"/>
      <c r="CH400" s="143"/>
      <c r="CI400" s="143"/>
      <c r="CJ400" s="143"/>
      <c r="CK400" s="143"/>
      <c r="CL400" s="143"/>
      <c r="CM400" s="90"/>
      <c r="CN400" s="90"/>
      <c r="CO400" s="90"/>
      <c r="CP400" s="144"/>
      <c r="CQ400" s="144"/>
      <c r="CR400" s="144"/>
      <c r="CS400" s="144"/>
      <c r="CT400" s="144"/>
      <c r="CU400" s="144"/>
      <c r="CV400" s="144"/>
      <c r="CW400" s="144"/>
      <c r="CX400" s="144"/>
      <c r="CY400" s="144"/>
      <c r="CZ400" s="144"/>
      <c r="DA400" s="144"/>
      <c r="DB400" s="144"/>
      <c r="DC400" s="144"/>
      <c r="DD400" s="144"/>
      <c r="DE400" s="144"/>
      <c r="DF400" s="144"/>
      <c r="DG400" s="144"/>
      <c r="DH400" s="144"/>
      <c r="DI400" s="144"/>
      <c r="DJ400" s="144"/>
      <c r="DK400" s="144"/>
      <c r="DL400" s="144"/>
      <c r="DM400" s="144"/>
      <c r="DN400" s="144"/>
      <c r="DO400" s="144"/>
      <c r="DP400" s="144"/>
      <c r="DQ400" s="144"/>
      <c r="DR400" s="144"/>
      <c r="DS400" s="144"/>
      <c r="DT400" s="144"/>
      <c r="DU400" s="144"/>
      <c r="DV400" s="144"/>
      <c r="DW400" s="144"/>
      <c r="DX400" s="144"/>
      <c r="DY400" s="144"/>
      <c r="DZ400" s="144"/>
      <c r="EA400" s="144"/>
      <c r="EB400" s="144"/>
      <c r="EC400" s="144"/>
      <c r="ED400" s="144"/>
      <c r="EE400" s="144"/>
      <c r="EF400" s="144"/>
      <c r="EG400" s="144"/>
      <c r="EH400" s="144"/>
      <c r="EI400" s="144"/>
      <c r="EJ400" s="144"/>
      <c r="EK400" s="144"/>
      <c r="EL400" s="144"/>
      <c r="EM400" s="90"/>
      <c r="EN400" s="90"/>
    </row>
    <row r="401" spans="1:144" ht="13.8" hidden="1" thickBot="1" x14ac:dyDescent="0.3">
      <c r="F401" s="13">
        <f t="shared" si="34"/>
        <v>0</v>
      </c>
      <c r="W401" s="13">
        <f t="shared" si="28"/>
        <v>0</v>
      </c>
      <c r="X401" s="13" t="str">
        <f t="shared" si="35"/>
        <v>0</v>
      </c>
      <c r="AA401" s="46"/>
      <c r="AE401" s="152"/>
      <c r="AF401" s="152"/>
      <c r="AG401" s="152"/>
      <c r="AH401" s="152"/>
      <c r="AI401" s="152"/>
      <c r="AJ401" s="152"/>
      <c r="AK401" s="152"/>
      <c r="AL401" s="152"/>
      <c r="AM401" s="152"/>
      <c r="AN401" s="54"/>
      <c r="AO401" s="47"/>
      <c r="AP401" s="47"/>
      <c r="AQ401" s="47"/>
      <c r="AR401" s="47"/>
      <c r="AS401" s="47"/>
      <c r="AT401" s="55"/>
      <c r="AU401" s="53"/>
      <c r="AV401" s="53"/>
      <c r="AW401" s="53"/>
      <c r="AX401" s="53"/>
      <c r="AY401" s="53"/>
      <c r="AZ401" s="53"/>
      <c r="BA401" s="53"/>
      <c r="BB401" s="150"/>
      <c r="BC401" s="150"/>
      <c r="BD401" s="150"/>
      <c r="BE401" s="150"/>
      <c r="BF401" s="150"/>
      <c r="BG401" s="150"/>
      <c r="BH401" s="153"/>
      <c r="BI401" s="153"/>
      <c r="BJ401" s="153"/>
      <c r="BK401" s="153"/>
      <c r="BL401" s="153"/>
      <c r="BM401" s="153"/>
      <c r="BN401" s="154" t="str">
        <f t="shared" si="30"/>
        <v/>
      </c>
      <c r="BO401" s="155"/>
      <c r="BP401" s="155"/>
      <c r="BQ401" s="155"/>
      <c r="BR401" s="155"/>
      <c r="BS401" s="155"/>
      <c r="BT401" s="41"/>
      <c r="BX401" s="143"/>
      <c r="BY401" s="143"/>
      <c r="BZ401" s="143"/>
      <c r="CA401" s="143"/>
      <c r="CB401" s="143"/>
      <c r="CC401" s="143"/>
      <c r="CD401" s="143"/>
      <c r="CE401" s="143"/>
      <c r="CF401" s="143"/>
      <c r="CG401" s="143"/>
      <c r="CH401" s="143"/>
      <c r="CI401" s="143"/>
      <c r="CJ401" s="143"/>
      <c r="CK401" s="143"/>
      <c r="CL401" s="143"/>
      <c r="CM401" s="90"/>
      <c r="CN401" s="90"/>
      <c r="CO401" s="90"/>
      <c r="CP401" s="144"/>
      <c r="CQ401" s="144"/>
      <c r="CR401" s="144"/>
      <c r="CS401" s="144"/>
      <c r="CT401" s="144"/>
      <c r="CU401" s="144"/>
      <c r="CV401" s="144"/>
      <c r="CW401" s="144"/>
      <c r="CX401" s="144"/>
      <c r="CY401" s="144"/>
      <c r="CZ401" s="144"/>
      <c r="DA401" s="144"/>
      <c r="DB401" s="144"/>
      <c r="DC401" s="144"/>
      <c r="DD401" s="144"/>
      <c r="DE401" s="144"/>
      <c r="DF401" s="144"/>
      <c r="DG401" s="144"/>
      <c r="DH401" s="144"/>
      <c r="DI401" s="144"/>
      <c r="DJ401" s="144"/>
      <c r="DK401" s="144"/>
      <c r="DL401" s="144"/>
      <c r="DM401" s="144"/>
      <c r="DN401" s="144"/>
      <c r="DO401" s="144"/>
      <c r="DP401" s="144"/>
      <c r="DQ401" s="144"/>
      <c r="DR401" s="144"/>
      <c r="DS401" s="144"/>
      <c r="DT401" s="144"/>
      <c r="DU401" s="144"/>
      <c r="DV401" s="144"/>
      <c r="DW401" s="144"/>
      <c r="DX401" s="144"/>
      <c r="DY401" s="144"/>
      <c r="DZ401" s="144"/>
      <c r="EA401" s="144"/>
      <c r="EB401" s="144"/>
      <c r="EC401" s="144"/>
      <c r="ED401" s="144"/>
      <c r="EE401" s="144"/>
      <c r="EF401" s="144"/>
      <c r="EG401" s="144"/>
      <c r="EH401" s="144"/>
      <c r="EI401" s="144"/>
      <c r="EJ401" s="144"/>
      <c r="EK401" s="144"/>
      <c r="EL401" s="144"/>
      <c r="EM401" s="90"/>
      <c r="EN401" s="90"/>
    </row>
    <row r="402" spans="1:144" ht="13.8" hidden="1" thickBot="1" x14ac:dyDescent="0.3">
      <c r="F402" s="13">
        <f t="shared" si="34"/>
        <v>0</v>
      </c>
      <c r="W402" s="13">
        <f t="shared" si="28"/>
        <v>0</v>
      </c>
      <c r="X402" s="13" t="str">
        <f t="shared" si="35"/>
        <v>0</v>
      </c>
      <c r="AA402" s="46"/>
      <c r="AE402" s="57"/>
      <c r="AF402" s="56"/>
      <c r="AG402" s="56"/>
      <c r="AH402" s="56"/>
      <c r="AI402" s="56"/>
      <c r="AJ402" s="56"/>
      <c r="AK402" s="56"/>
      <c r="AL402" s="56"/>
      <c r="AM402" s="56"/>
      <c r="AN402" s="151"/>
      <c r="AO402" s="151"/>
      <c r="AP402" s="151"/>
      <c r="AQ402" s="151"/>
      <c r="AR402" s="151"/>
      <c r="AS402" s="151"/>
      <c r="AT402" s="151"/>
      <c r="AU402" s="151"/>
      <c r="AV402" s="151"/>
      <c r="AW402" s="151"/>
      <c r="AX402" s="151"/>
      <c r="AY402" s="151"/>
      <c r="AZ402" s="151"/>
      <c r="BA402" s="151"/>
      <c r="BB402" s="156"/>
      <c r="BC402" s="156"/>
      <c r="BD402" s="156"/>
      <c r="BE402" s="156"/>
      <c r="BF402" s="156"/>
      <c r="BG402" s="156"/>
      <c r="BH402" s="157"/>
      <c r="BI402" s="157"/>
      <c r="BJ402" s="157"/>
      <c r="BK402" s="157"/>
      <c r="BL402" s="157"/>
      <c r="BM402" s="157"/>
      <c r="BN402" s="158" t="str">
        <f t="shared" si="30"/>
        <v/>
      </c>
      <c r="BO402" s="159"/>
      <c r="BP402" s="159"/>
      <c r="BQ402" s="159"/>
      <c r="BR402" s="159"/>
      <c r="BS402" s="159"/>
      <c r="BT402" s="41"/>
      <c r="BX402" s="143"/>
      <c r="BY402" s="143"/>
      <c r="BZ402" s="143"/>
      <c r="CA402" s="143"/>
      <c r="CB402" s="143"/>
      <c r="CC402" s="143"/>
      <c r="CD402" s="143"/>
      <c r="CE402" s="143"/>
      <c r="CF402" s="143"/>
      <c r="CG402" s="143"/>
      <c r="CH402" s="143"/>
      <c r="CI402" s="143"/>
      <c r="CJ402" s="143"/>
      <c r="CK402" s="143"/>
      <c r="CL402" s="143"/>
      <c r="CM402" s="90"/>
      <c r="CN402" s="90"/>
      <c r="CO402" s="90"/>
      <c r="CP402" s="144"/>
      <c r="CQ402" s="144"/>
      <c r="CR402" s="144"/>
      <c r="CS402" s="144"/>
      <c r="CT402" s="144"/>
      <c r="CU402" s="144"/>
      <c r="CV402" s="144"/>
      <c r="CW402" s="144"/>
      <c r="CX402" s="144"/>
      <c r="CY402" s="144"/>
      <c r="CZ402" s="144"/>
      <c r="DA402" s="144"/>
      <c r="DB402" s="144"/>
      <c r="DC402" s="144"/>
      <c r="DD402" s="144"/>
      <c r="DE402" s="144"/>
      <c r="DF402" s="144"/>
      <c r="DG402" s="144"/>
      <c r="DH402" s="144"/>
      <c r="DI402" s="144"/>
      <c r="DJ402" s="144"/>
      <c r="DK402" s="144"/>
      <c r="DL402" s="144"/>
      <c r="DM402" s="144"/>
      <c r="DN402" s="144"/>
      <c r="DO402" s="144"/>
      <c r="DP402" s="144"/>
      <c r="DQ402" s="144"/>
      <c r="DR402" s="144"/>
      <c r="DS402" s="144"/>
      <c r="DT402" s="144"/>
      <c r="DU402" s="144"/>
      <c r="DV402" s="144"/>
      <c r="DW402" s="144"/>
      <c r="DX402" s="144"/>
      <c r="DY402" s="144"/>
      <c r="DZ402" s="144"/>
      <c r="EA402" s="144"/>
      <c r="EB402" s="144"/>
      <c r="EC402" s="144"/>
      <c r="ED402" s="144"/>
      <c r="EE402" s="144"/>
      <c r="EF402" s="144"/>
      <c r="EG402" s="144"/>
      <c r="EH402" s="144"/>
      <c r="EI402" s="144"/>
      <c r="EJ402" s="144"/>
      <c r="EK402" s="144"/>
      <c r="EL402" s="144"/>
      <c r="EM402" s="90"/>
      <c r="EN402" s="90"/>
    </row>
    <row r="403" spans="1:144" ht="13.8" hidden="1" thickBot="1" x14ac:dyDescent="0.3">
      <c r="F403" s="13">
        <f t="shared" si="34"/>
        <v>0</v>
      </c>
      <c r="W403" s="13">
        <f t="shared" si="28"/>
        <v>0</v>
      </c>
      <c r="X403" s="13" t="str">
        <f t="shared" si="35"/>
        <v>0</v>
      </c>
      <c r="AA403" s="46"/>
      <c r="AE403" s="152"/>
      <c r="AF403" s="152"/>
      <c r="AG403" s="152"/>
      <c r="AH403" s="152"/>
      <c r="AI403" s="152"/>
      <c r="AJ403" s="152"/>
      <c r="AK403" s="152"/>
      <c r="AL403" s="152"/>
      <c r="AM403" s="152"/>
      <c r="AN403" s="54"/>
      <c r="AO403" s="47"/>
      <c r="AP403" s="47"/>
      <c r="AQ403" s="47"/>
      <c r="AR403" s="47"/>
      <c r="AS403" s="47"/>
      <c r="AT403" s="55"/>
      <c r="AU403" s="53"/>
      <c r="AV403" s="53"/>
      <c r="AW403" s="53"/>
      <c r="AX403" s="53"/>
      <c r="AY403" s="53"/>
      <c r="AZ403" s="53"/>
      <c r="BA403" s="53"/>
      <c r="BB403" s="150"/>
      <c r="BC403" s="150"/>
      <c r="BD403" s="150"/>
      <c r="BE403" s="150"/>
      <c r="BF403" s="150"/>
      <c r="BG403" s="150"/>
      <c r="BH403" s="153"/>
      <c r="BI403" s="153"/>
      <c r="BJ403" s="153"/>
      <c r="BK403" s="153"/>
      <c r="BL403" s="153"/>
      <c r="BM403" s="153"/>
      <c r="BN403" s="154" t="str">
        <f t="shared" si="30"/>
        <v/>
      </c>
      <c r="BO403" s="155"/>
      <c r="BP403" s="155"/>
      <c r="BQ403" s="155"/>
      <c r="BR403" s="155"/>
      <c r="BS403" s="155"/>
      <c r="BT403" s="41"/>
      <c r="BX403" s="143"/>
      <c r="BY403" s="143"/>
      <c r="BZ403" s="143"/>
      <c r="CA403" s="143"/>
      <c r="CB403" s="143"/>
      <c r="CC403" s="143"/>
      <c r="CD403" s="143"/>
      <c r="CE403" s="143"/>
      <c r="CF403" s="143"/>
      <c r="CG403" s="143"/>
      <c r="CH403" s="143"/>
      <c r="CI403" s="143"/>
      <c r="CJ403" s="143"/>
      <c r="CK403" s="143"/>
      <c r="CL403" s="143"/>
      <c r="CM403" s="90"/>
      <c r="CN403" s="90"/>
      <c r="CO403" s="90"/>
      <c r="CP403" s="144"/>
      <c r="CQ403" s="144"/>
      <c r="CR403" s="144"/>
      <c r="CS403" s="144"/>
      <c r="CT403" s="144"/>
      <c r="CU403" s="144"/>
      <c r="CV403" s="144"/>
      <c r="CW403" s="144"/>
      <c r="CX403" s="144"/>
      <c r="CY403" s="144"/>
      <c r="CZ403" s="144"/>
      <c r="DA403" s="144"/>
      <c r="DB403" s="144"/>
      <c r="DC403" s="144"/>
      <c r="DD403" s="144"/>
      <c r="DE403" s="144"/>
      <c r="DF403" s="144"/>
      <c r="DG403" s="144"/>
      <c r="DH403" s="144"/>
      <c r="DI403" s="144"/>
      <c r="DJ403" s="144"/>
      <c r="DK403" s="144"/>
      <c r="DL403" s="144"/>
      <c r="DM403" s="144"/>
      <c r="DN403" s="144"/>
      <c r="DO403" s="144"/>
      <c r="DP403" s="144"/>
      <c r="DQ403" s="144"/>
      <c r="DR403" s="144"/>
      <c r="DS403" s="144"/>
      <c r="DT403" s="144"/>
      <c r="DU403" s="144"/>
      <c r="DV403" s="144"/>
      <c r="DW403" s="144"/>
      <c r="DX403" s="144"/>
      <c r="DY403" s="144"/>
      <c r="DZ403" s="144"/>
      <c r="EA403" s="144"/>
      <c r="EB403" s="144"/>
      <c r="EC403" s="144"/>
      <c r="ED403" s="144"/>
      <c r="EE403" s="144"/>
      <c r="EF403" s="144"/>
      <c r="EG403" s="144"/>
      <c r="EH403" s="144"/>
      <c r="EI403" s="144"/>
      <c r="EJ403" s="144"/>
      <c r="EK403" s="144"/>
      <c r="EL403" s="144"/>
      <c r="EM403" s="90"/>
      <c r="EN403" s="90"/>
    </row>
    <row r="404" spans="1:144" ht="13.8" hidden="1" thickBot="1" x14ac:dyDescent="0.3">
      <c r="F404" s="13">
        <f t="shared" si="34"/>
        <v>0</v>
      </c>
      <c r="W404" s="13">
        <f t="shared" si="28"/>
        <v>0</v>
      </c>
      <c r="X404" s="13" t="str">
        <f t="shared" si="35"/>
        <v>0</v>
      </c>
      <c r="AA404" s="46"/>
      <c r="AE404" s="57"/>
      <c r="AF404" s="56"/>
      <c r="AG404" s="56"/>
      <c r="AH404" s="56"/>
      <c r="AI404" s="56"/>
      <c r="AJ404" s="56"/>
      <c r="AK404" s="56"/>
      <c r="AL404" s="56"/>
      <c r="AM404" s="56"/>
      <c r="AN404" s="151"/>
      <c r="AO404" s="151"/>
      <c r="AP404" s="151"/>
      <c r="AQ404" s="151"/>
      <c r="AR404" s="151"/>
      <c r="AS404" s="151"/>
      <c r="AT404" s="151"/>
      <c r="AU404" s="151"/>
      <c r="AV404" s="151"/>
      <c r="AW404" s="151"/>
      <c r="AX404" s="151"/>
      <c r="AY404" s="151"/>
      <c r="AZ404" s="151"/>
      <c r="BA404" s="151"/>
      <c r="BB404" s="156"/>
      <c r="BC404" s="156"/>
      <c r="BD404" s="156"/>
      <c r="BE404" s="156"/>
      <c r="BF404" s="156"/>
      <c r="BG404" s="156"/>
      <c r="BH404" s="157"/>
      <c r="BI404" s="157"/>
      <c r="BJ404" s="157"/>
      <c r="BK404" s="157"/>
      <c r="BL404" s="157"/>
      <c r="BM404" s="157"/>
      <c r="BN404" s="158" t="str">
        <f t="shared" si="30"/>
        <v/>
      </c>
      <c r="BO404" s="159"/>
      <c r="BP404" s="159"/>
      <c r="BQ404" s="159"/>
      <c r="BR404" s="159"/>
      <c r="BS404" s="159"/>
      <c r="BT404" s="41"/>
      <c r="BX404" s="143"/>
      <c r="BY404" s="143"/>
      <c r="BZ404" s="143"/>
      <c r="CA404" s="143"/>
      <c r="CB404" s="143"/>
      <c r="CC404" s="143"/>
      <c r="CD404" s="143"/>
      <c r="CE404" s="143"/>
      <c r="CF404" s="143"/>
      <c r="CG404" s="143"/>
      <c r="CH404" s="143"/>
      <c r="CI404" s="143"/>
      <c r="CJ404" s="143"/>
      <c r="CK404" s="143"/>
      <c r="CL404" s="143"/>
      <c r="CM404" s="90"/>
      <c r="CN404" s="90"/>
      <c r="CO404" s="90"/>
      <c r="CP404" s="144"/>
      <c r="CQ404" s="144"/>
      <c r="CR404" s="144"/>
      <c r="CS404" s="144"/>
      <c r="CT404" s="144"/>
      <c r="CU404" s="144"/>
      <c r="CV404" s="144"/>
      <c r="CW404" s="144"/>
      <c r="CX404" s="144"/>
      <c r="CY404" s="144"/>
      <c r="CZ404" s="144"/>
      <c r="DA404" s="144"/>
      <c r="DB404" s="144"/>
      <c r="DC404" s="144"/>
      <c r="DD404" s="144"/>
      <c r="DE404" s="144"/>
      <c r="DF404" s="144"/>
      <c r="DG404" s="144"/>
      <c r="DH404" s="144"/>
      <c r="DI404" s="144"/>
      <c r="DJ404" s="144"/>
      <c r="DK404" s="144"/>
      <c r="DL404" s="144"/>
      <c r="DM404" s="144"/>
      <c r="DN404" s="144"/>
      <c r="DO404" s="144"/>
      <c r="DP404" s="144"/>
      <c r="DQ404" s="144"/>
      <c r="DR404" s="144"/>
      <c r="DS404" s="144"/>
      <c r="DT404" s="144"/>
      <c r="DU404" s="144"/>
      <c r="DV404" s="144"/>
      <c r="DW404" s="144"/>
      <c r="DX404" s="144"/>
      <c r="DY404" s="144"/>
      <c r="DZ404" s="144"/>
      <c r="EA404" s="144"/>
      <c r="EB404" s="144"/>
      <c r="EC404" s="144"/>
      <c r="ED404" s="144"/>
      <c r="EE404" s="144"/>
      <c r="EF404" s="144"/>
      <c r="EG404" s="144"/>
      <c r="EH404" s="144"/>
      <c r="EI404" s="144"/>
      <c r="EJ404" s="144"/>
      <c r="EK404" s="144"/>
      <c r="EL404" s="144"/>
      <c r="EM404" s="90"/>
      <c r="EN404" s="90"/>
    </row>
    <row r="405" spans="1:144" ht="13.8" hidden="1" thickBot="1" x14ac:dyDescent="0.3">
      <c r="F405" s="13">
        <f t="shared" si="34"/>
        <v>0</v>
      </c>
      <c r="W405" s="13">
        <f t="shared" si="28"/>
        <v>0</v>
      </c>
      <c r="X405" s="13" t="str">
        <f t="shared" si="35"/>
        <v>0</v>
      </c>
      <c r="AA405" s="46"/>
      <c r="AE405" s="152"/>
      <c r="AF405" s="152"/>
      <c r="AG405" s="152"/>
      <c r="AH405" s="152"/>
      <c r="AI405" s="152"/>
      <c r="AJ405" s="152"/>
      <c r="AK405" s="152"/>
      <c r="AL405" s="152"/>
      <c r="AM405" s="152"/>
      <c r="AN405" s="54"/>
      <c r="AO405" s="47"/>
      <c r="AP405" s="47"/>
      <c r="AQ405" s="47"/>
      <c r="AR405" s="47"/>
      <c r="AS405" s="47"/>
      <c r="AT405" s="55"/>
      <c r="AU405" s="53"/>
      <c r="AV405" s="53"/>
      <c r="AW405" s="53"/>
      <c r="AX405" s="53"/>
      <c r="AY405" s="53"/>
      <c r="AZ405" s="53"/>
      <c r="BA405" s="53"/>
      <c r="BB405" s="150"/>
      <c r="BC405" s="150"/>
      <c r="BD405" s="150"/>
      <c r="BE405" s="150"/>
      <c r="BF405" s="150"/>
      <c r="BG405" s="150"/>
      <c r="BH405" s="153"/>
      <c r="BI405" s="153"/>
      <c r="BJ405" s="153"/>
      <c r="BK405" s="153"/>
      <c r="BL405" s="153"/>
      <c r="BM405" s="153"/>
      <c r="BN405" s="154" t="str">
        <f t="shared" si="30"/>
        <v/>
      </c>
      <c r="BO405" s="155"/>
      <c r="BP405" s="155"/>
      <c r="BQ405" s="155"/>
      <c r="BR405" s="155"/>
      <c r="BS405" s="155"/>
      <c r="BT405" s="41"/>
      <c r="BX405" s="143"/>
      <c r="BY405" s="143"/>
      <c r="BZ405" s="143"/>
      <c r="CA405" s="143"/>
      <c r="CB405" s="143"/>
      <c r="CC405" s="143"/>
      <c r="CD405" s="143"/>
      <c r="CE405" s="143"/>
      <c r="CF405" s="143"/>
      <c r="CG405" s="143"/>
      <c r="CH405" s="143"/>
      <c r="CI405" s="143"/>
      <c r="CJ405" s="143"/>
      <c r="CK405" s="143"/>
      <c r="CL405" s="143"/>
      <c r="CM405" s="90"/>
      <c r="CN405" s="90"/>
      <c r="CO405" s="90"/>
      <c r="CP405" s="144"/>
      <c r="CQ405" s="144"/>
      <c r="CR405" s="144"/>
      <c r="CS405" s="144"/>
      <c r="CT405" s="144"/>
      <c r="CU405" s="144"/>
      <c r="CV405" s="144"/>
      <c r="CW405" s="144"/>
      <c r="CX405" s="144"/>
      <c r="CY405" s="144"/>
      <c r="CZ405" s="144"/>
      <c r="DA405" s="144"/>
      <c r="DB405" s="144"/>
      <c r="DC405" s="144"/>
      <c r="DD405" s="144"/>
      <c r="DE405" s="144"/>
      <c r="DF405" s="144"/>
      <c r="DG405" s="144"/>
      <c r="DH405" s="144"/>
      <c r="DI405" s="144"/>
      <c r="DJ405" s="144"/>
      <c r="DK405" s="144"/>
      <c r="DL405" s="144"/>
      <c r="DM405" s="144"/>
      <c r="DN405" s="144"/>
      <c r="DO405" s="144"/>
      <c r="DP405" s="144"/>
      <c r="DQ405" s="144"/>
      <c r="DR405" s="144"/>
      <c r="DS405" s="144"/>
      <c r="DT405" s="144"/>
      <c r="DU405" s="144"/>
      <c r="DV405" s="144"/>
      <c r="DW405" s="144"/>
      <c r="DX405" s="144"/>
      <c r="DY405" s="144"/>
      <c r="DZ405" s="144"/>
      <c r="EA405" s="144"/>
      <c r="EB405" s="144"/>
      <c r="EC405" s="144"/>
      <c r="ED405" s="144"/>
      <c r="EE405" s="144"/>
      <c r="EF405" s="144"/>
      <c r="EG405" s="144"/>
      <c r="EH405" s="144"/>
      <c r="EI405" s="144"/>
      <c r="EJ405" s="144"/>
      <c r="EK405" s="144"/>
      <c r="EL405" s="144"/>
      <c r="EM405" s="90"/>
      <c r="EN405" s="90"/>
    </row>
    <row r="406" spans="1:144" ht="13.8" hidden="1" thickBot="1" x14ac:dyDescent="0.3">
      <c r="F406" s="13">
        <f t="shared" si="34"/>
        <v>0</v>
      </c>
      <c r="W406" s="13">
        <f t="shared" si="28"/>
        <v>0</v>
      </c>
      <c r="X406" s="13" t="str">
        <f t="shared" si="35"/>
        <v>0</v>
      </c>
      <c r="AA406" s="46"/>
      <c r="AE406" s="57"/>
      <c r="AF406" s="56"/>
      <c r="AG406" s="56"/>
      <c r="AH406" s="56"/>
      <c r="AI406" s="56"/>
      <c r="AJ406" s="56"/>
      <c r="AK406" s="56"/>
      <c r="AL406" s="56"/>
      <c r="AM406" s="56"/>
      <c r="AN406" s="151"/>
      <c r="AO406" s="151"/>
      <c r="AP406" s="151"/>
      <c r="AQ406" s="151"/>
      <c r="AR406" s="151"/>
      <c r="AS406" s="151"/>
      <c r="AT406" s="151"/>
      <c r="AU406" s="151"/>
      <c r="AV406" s="151"/>
      <c r="AW406" s="151"/>
      <c r="AX406" s="151"/>
      <c r="AY406" s="151"/>
      <c r="AZ406" s="151"/>
      <c r="BA406" s="151"/>
      <c r="BB406" s="156"/>
      <c r="BC406" s="156"/>
      <c r="BD406" s="156"/>
      <c r="BE406" s="156"/>
      <c r="BF406" s="156"/>
      <c r="BG406" s="156"/>
      <c r="BH406" s="157"/>
      <c r="BI406" s="157"/>
      <c r="BJ406" s="157"/>
      <c r="BK406" s="157"/>
      <c r="BL406" s="157"/>
      <c r="BM406" s="157"/>
      <c r="BN406" s="158" t="str">
        <f t="shared" si="30"/>
        <v/>
      </c>
      <c r="BO406" s="159"/>
      <c r="BP406" s="159"/>
      <c r="BQ406" s="159"/>
      <c r="BR406" s="159"/>
      <c r="BS406" s="159"/>
      <c r="BT406" s="41"/>
      <c r="BX406" s="143"/>
      <c r="BY406" s="143"/>
      <c r="BZ406" s="143"/>
      <c r="CA406" s="143"/>
      <c r="CB406" s="143"/>
      <c r="CC406" s="143"/>
      <c r="CD406" s="143"/>
      <c r="CE406" s="143"/>
      <c r="CF406" s="143"/>
      <c r="CG406" s="143"/>
      <c r="CH406" s="143"/>
      <c r="CI406" s="143"/>
      <c r="CJ406" s="143"/>
      <c r="CK406" s="143"/>
      <c r="CL406" s="143"/>
      <c r="CM406" s="90"/>
      <c r="CN406" s="90"/>
      <c r="CO406" s="90"/>
      <c r="CP406" s="144"/>
      <c r="CQ406" s="144"/>
      <c r="CR406" s="144"/>
      <c r="CS406" s="144"/>
      <c r="CT406" s="144"/>
      <c r="CU406" s="144"/>
      <c r="CV406" s="144"/>
      <c r="CW406" s="144"/>
      <c r="CX406" s="144"/>
      <c r="CY406" s="144"/>
      <c r="CZ406" s="144"/>
      <c r="DA406" s="144"/>
      <c r="DB406" s="144"/>
      <c r="DC406" s="144"/>
      <c r="DD406" s="144"/>
      <c r="DE406" s="144"/>
      <c r="DF406" s="144"/>
      <c r="DG406" s="144"/>
      <c r="DH406" s="144"/>
      <c r="DI406" s="144"/>
      <c r="DJ406" s="144"/>
      <c r="DK406" s="144"/>
      <c r="DL406" s="144"/>
      <c r="DM406" s="144"/>
      <c r="DN406" s="144"/>
      <c r="DO406" s="144"/>
      <c r="DP406" s="144"/>
      <c r="DQ406" s="144"/>
      <c r="DR406" s="144"/>
      <c r="DS406" s="144"/>
      <c r="DT406" s="144"/>
      <c r="DU406" s="144"/>
      <c r="DV406" s="144"/>
      <c r="DW406" s="144"/>
      <c r="DX406" s="144"/>
      <c r="DY406" s="144"/>
      <c r="DZ406" s="144"/>
      <c r="EA406" s="144"/>
      <c r="EB406" s="144"/>
      <c r="EC406" s="144"/>
      <c r="ED406" s="144"/>
      <c r="EE406" s="144"/>
      <c r="EF406" s="144"/>
      <c r="EG406" s="144"/>
      <c r="EH406" s="144"/>
      <c r="EI406" s="144"/>
      <c r="EJ406" s="144"/>
      <c r="EK406" s="144"/>
      <c r="EL406" s="144"/>
      <c r="EM406" s="90"/>
      <c r="EN406" s="90"/>
    </row>
    <row r="407" spans="1:144" ht="11.25" customHeight="1" x14ac:dyDescent="0.25">
      <c r="AA407" s="35"/>
      <c r="AB407" s="38"/>
      <c r="AC407" s="36"/>
      <c r="AD407" s="35"/>
      <c r="AE407" s="65" t="s">
        <v>91</v>
      </c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  <c r="AS407" s="64"/>
      <c r="AT407" s="65"/>
      <c r="AU407" s="66"/>
      <c r="AV407" s="66"/>
      <c r="AW407" s="66"/>
      <c r="AX407" s="66"/>
      <c r="AY407" s="66"/>
      <c r="AZ407" s="64"/>
      <c r="BA407" s="64"/>
      <c r="BB407" s="67"/>
      <c r="BC407" s="67"/>
      <c r="BD407" s="67"/>
      <c r="BE407" s="67"/>
      <c r="BF407" s="67"/>
      <c r="BG407" s="67"/>
      <c r="BH407" s="193"/>
      <c r="BI407" s="193"/>
      <c r="BJ407" s="193"/>
      <c r="BK407" s="193"/>
      <c r="BL407" s="193"/>
      <c r="BM407" s="193"/>
      <c r="BN407" s="193"/>
      <c r="BO407" s="193"/>
      <c r="BP407" s="193"/>
      <c r="BQ407" s="193"/>
      <c r="BR407" s="193"/>
      <c r="BS407" s="193"/>
      <c r="BT407" s="41"/>
      <c r="BU407" s="40"/>
      <c r="BV407" s="40"/>
      <c r="BW407" s="40"/>
      <c r="BX407" s="143"/>
      <c r="BY407" s="143"/>
      <c r="BZ407" s="143"/>
      <c r="CA407" s="143"/>
      <c r="CB407" s="143"/>
      <c r="CC407" s="143"/>
      <c r="CD407" s="143"/>
      <c r="CE407" s="143"/>
      <c r="CF407" s="143"/>
      <c r="CG407" s="143"/>
      <c r="CH407" s="143"/>
      <c r="CI407" s="143"/>
      <c r="CJ407" s="143"/>
      <c r="CK407" s="143"/>
      <c r="CL407" s="143"/>
      <c r="CM407" s="90"/>
      <c r="CN407" s="90"/>
      <c r="CO407" s="90"/>
      <c r="CP407" s="144"/>
      <c r="CQ407" s="144"/>
      <c r="CR407" s="144"/>
      <c r="CS407" s="144"/>
      <c r="CT407" s="144"/>
      <c r="CU407" s="144"/>
      <c r="CV407" s="144"/>
      <c r="CW407" s="144"/>
      <c r="CX407" s="144"/>
      <c r="CY407" s="144"/>
      <c r="CZ407" s="144"/>
      <c r="DA407" s="144"/>
      <c r="DB407" s="144"/>
      <c r="DC407" s="144"/>
      <c r="DD407" s="144"/>
      <c r="DE407" s="144"/>
      <c r="DF407" s="144"/>
      <c r="DG407" s="144"/>
      <c r="DH407" s="144"/>
      <c r="DI407" s="144"/>
      <c r="DJ407" s="144"/>
      <c r="DK407" s="144"/>
      <c r="DL407" s="144"/>
      <c r="DM407" s="144"/>
      <c r="DN407" s="144"/>
      <c r="DO407" s="144"/>
      <c r="DP407" s="144"/>
      <c r="DQ407" s="144"/>
      <c r="DR407" s="144"/>
      <c r="DS407" s="144"/>
      <c r="DT407" s="144"/>
      <c r="DU407" s="144"/>
      <c r="DV407" s="144"/>
      <c r="DW407" s="144"/>
      <c r="DX407" s="144"/>
      <c r="DY407" s="144"/>
      <c r="DZ407" s="144"/>
      <c r="EA407" s="144"/>
      <c r="EB407" s="144"/>
      <c r="EC407" s="144"/>
      <c r="ED407" s="144"/>
      <c r="EE407" s="144"/>
      <c r="EF407" s="144"/>
      <c r="EG407" s="144"/>
      <c r="EH407" s="144"/>
      <c r="EI407" s="144"/>
      <c r="EJ407" s="144"/>
      <c r="EK407" s="144"/>
      <c r="EL407" s="144"/>
      <c r="EM407" s="90"/>
      <c r="EN407" s="90"/>
    </row>
    <row r="408" spans="1:144" ht="11.25" customHeight="1" x14ac:dyDescent="0.25">
      <c r="AA408" s="35"/>
      <c r="AB408" s="38"/>
      <c r="AC408" s="36"/>
      <c r="AD408" s="35"/>
      <c r="AF408" s="62"/>
      <c r="AG408" s="62"/>
      <c r="AH408" s="62"/>
      <c r="AI408" s="62"/>
      <c r="AJ408" s="62"/>
      <c r="AK408" s="62"/>
      <c r="AL408" s="62"/>
      <c r="AM408" s="62"/>
      <c r="AN408" s="62"/>
      <c r="AO408" s="62"/>
      <c r="AP408" s="62"/>
      <c r="AQ408" s="62"/>
      <c r="AR408" s="62"/>
      <c r="AS408" s="62"/>
      <c r="AT408" s="69"/>
      <c r="AU408" s="70"/>
      <c r="AV408" s="70"/>
      <c r="AW408" s="70"/>
      <c r="AX408" s="70"/>
      <c r="AY408" s="70"/>
      <c r="AZ408" s="62"/>
      <c r="BA408" s="62"/>
      <c r="BB408" s="71"/>
      <c r="BC408" s="71"/>
      <c r="BD408" s="71"/>
      <c r="BE408" s="71"/>
      <c r="BF408" s="71"/>
      <c r="BG408" s="71"/>
      <c r="BH408" s="72"/>
      <c r="BI408" s="72"/>
      <c r="BJ408" s="72"/>
      <c r="BK408" s="72"/>
      <c r="BL408" s="72"/>
      <c r="BM408" s="72"/>
      <c r="BN408" s="72"/>
      <c r="BO408" s="72"/>
      <c r="BP408" s="72"/>
      <c r="BQ408" s="72"/>
      <c r="BR408" s="72"/>
      <c r="BS408" s="72"/>
      <c r="BT408" s="41"/>
      <c r="BU408" s="40"/>
      <c r="BV408" s="40"/>
      <c r="BW408" s="40"/>
      <c r="BX408" s="143"/>
      <c r="BY408" s="143"/>
      <c r="BZ408" s="143"/>
      <c r="CA408" s="143"/>
      <c r="CB408" s="143"/>
      <c r="CC408" s="143"/>
      <c r="CD408" s="143"/>
      <c r="CE408" s="143"/>
      <c r="CF408" s="143"/>
      <c r="CG408" s="143"/>
      <c r="CH408" s="143"/>
      <c r="CI408" s="143"/>
      <c r="CJ408" s="143"/>
      <c r="CK408" s="143"/>
      <c r="CL408" s="143"/>
      <c r="CM408" s="90"/>
      <c r="CN408" s="90"/>
      <c r="CO408" s="90"/>
      <c r="CP408" s="144"/>
      <c r="CQ408" s="144"/>
      <c r="CR408" s="144"/>
      <c r="CS408" s="144"/>
      <c r="CT408" s="144"/>
      <c r="CU408" s="144"/>
      <c r="CV408" s="144"/>
      <c r="CW408" s="144"/>
      <c r="CX408" s="144"/>
      <c r="CY408" s="144"/>
      <c r="CZ408" s="144"/>
      <c r="DA408" s="144"/>
      <c r="DB408" s="144"/>
      <c r="DC408" s="144"/>
      <c r="DD408" s="144"/>
      <c r="DE408" s="144"/>
      <c r="DF408" s="144"/>
      <c r="DG408" s="144"/>
      <c r="DH408" s="144"/>
      <c r="DI408" s="144"/>
      <c r="DJ408" s="144"/>
      <c r="DK408" s="144"/>
      <c r="DL408" s="144"/>
      <c r="DM408" s="144"/>
      <c r="DN408" s="144"/>
      <c r="DO408" s="144"/>
      <c r="DP408" s="144"/>
      <c r="DQ408" s="144"/>
      <c r="DR408" s="144"/>
      <c r="DS408" s="144"/>
      <c r="DT408" s="144"/>
      <c r="DU408" s="144"/>
      <c r="DV408" s="144"/>
      <c r="DW408" s="144"/>
      <c r="DX408" s="144"/>
      <c r="DY408" s="144"/>
      <c r="DZ408" s="144"/>
      <c r="EA408" s="144"/>
      <c r="EB408" s="144"/>
      <c r="EC408" s="144"/>
      <c r="ED408" s="144"/>
      <c r="EE408" s="144"/>
      <c r="EF408" s="144"/>
      <c r="EG408" s="144"/>
      <c r="EH408" s="144"/>
      <c r="EI408" s="144"/>
      <c r="EJ408" s="144"/>
      <c r="EK408" s="144"/>
      <c r="EL408" s="144"/>
      <c r="EM408" s="90"/>
      <c r="EN408" s="90"/>
    </row>
    <row r="409" spans="1:144" ht="11.25" customHeight="1" x14ac:dyDescent="0.25">
      <c r="AA409" s="35"/>
      <c r="AB409" s="38"/>
      <c r="AC409" s="36"/>
      <c r="AD409" s="35"/>
      <c r="AE409" s="75"/>
      <c r="AF409" s="75"/>
      <c r="AG409" s="75"/>
      <c r="AH409" s="75"/>
      <c r="AI409" s="75"/>
      <c r="AJ409" s="75"/>
      <c r="AK409" s="75"/>
      <c r="AL409" s="75"/>
      <c r="AM409" s="75"/>
      <c r="AN409" s="75"/>
      <c r="AO409" s="75"/>
      <c r="AP409" s="75"/>
      <c r="AQ409" s="75"/>
      <c r="AR409" s="75"/>
      <c r="AS409" s="75"/>
      <c r="AT409" s="75"/>
      <c r="AU409" s="75"/>
      <c r="AV409" s="75"/>
      <c r="AW409" s="75"/>
      <c r="AX409" s="75"/>
      <c r="AY409" s="75"/>
      <c r="AZ409" s="75"/>
      <c r="BA409" s="75"/>
      <c r="BB409" s="75"/>
      <c r="BC409" s="75"/>
      <c r="BD409" s="75"/>
      <c r="BE409" s="75"/>
      <c r="BF409" s="75"/>
      <c r="BG409" s="75"/>
      <c r="BH409" s="75"/>
      <c r="BI409" s="75"/>
      <c r="BJ409" s="75"/>
      <c r="BK409" s="75"/>
      <c r="BL409" s="75"/>
      <c r="BM409" s="75"/>
      <c r="BN409" s="75"/>
      <c r="BO409" s="75"/>
      <c r="BP409" s="75"/>
      <c r="BQ409" s="75"/>
      <c r="BR409" s="75"/>
      <c r="BS409" s="75"/>
      <c r="BT409" s="41"/>
      <c r="BU409" s="40"/>
      <c r="BV409" s="40"/>
      <c r="BW409" s="40"/>
      <c r="BX409" s="143"/>
      <c r="BY409" s="143"/>
      <c r="BZ409" s="143"/>
      <c r="CA409" s="143"/>
      <c r="CB409" s="143"/>
      <c r="CC409" s="143"/>
      <c r="CD409" s="143"/>
      <c r="CE409" s="143"/>
      <c r="CF409" s="143"/>
      <c r="CG409" s="143"/>
      <c r="CH409" s="143"/>
      <c r="CI409" s="143"/>
      <c r="CJ409" s="143"/>
      <c r="CK409" s="143"/>
      <c r="CL409" s="143"/>
      <c r="CM409" s="90"/>
      <c r="CN409" s="90"/>
      <c r="CO409" s="90"/>
      <c r="CP409" s="144"/>
      <c r="CQ409" s="144"/>
      <c r="CR409" s="144"/>
      <c r="CS409" s="144"/>
      <c r="CT409" s="144"/>
      <c r="CU409" s="144"/>
      <c r="CV409" s="144"/>
      <c r="CW409" s="144"/>
      <c r="CX409" s="144"/>
      <c r="CY409" s="144"/>
      <c r="CZ409" s="144"/>
      <c r="DA409" s="144"/>
      <c r="DB409" s="144"/>
      <c r="DC409" s="144"/>
      <c r="DD409" s="144"/>
      <c r="DE409" s="144"/>
      <c r="DF409" s="144"/>
      <c r="DG409" s="144"/>
      <c r="DH409" s="144"/>
      <c r="DI409" s="144"/>
      <c r="DJ409" s="144"/>
      <c r="DK409" s="144"/>
      <c r="DL409" s="144"/>
      <c r="DM409" s="144"/>
      <c r="DN409" s="144"/>
      <c r="DO409" s="144"/>
      <c r="DP409" s="144"/>
      <c r="DQ409" s="144"/>
      <c r="DR409" s="144"/>
      <c r="DS409" s="144"/>
      <c r="DT409" s="144"/>
      <c r="DU409" s="144"/>
      <c r="DV409" s="144"/>
      <c r="DW409" s="144"/>
      <c r="DX409" s="144"/>
      <c r="DY409" s="144"/>
      <c r="DZ409" s="144"/>
      <c r="EA409" s="144"/>
      <c r="EB409" s="144"/>
      <c r="EC409" s="144"/>
      <c r="ED409" s="144"/>
      <c r="EE409" s="144"/>
      <c r="EF409" s="144"/>
      <c r="EG409" s="144"/>
      <c r="EH409" s="144"/>
      <c r="EI409" s="144"/>
      <c r="EJ409" s="144"/>
      <c r="EK409" s="144"/>
      <c r="EL409" s="144"/>
      <c r="EM409" s="90"/>
      <c r="EN409" s="90"/>
    </row>
    <row r="410" spans="1:144" ht="13.2" x14ac:dyDescent="0.25">
      <c r="A410" s="90"/>
      <c r="B410" s="90"/>
      <c r="C410" s="90"/>
      <c r="D410" s="90"/>
      <c r="E410" s="90"/>
      <c r="F410" s="90">
        <v>4</v>
      </c>
      <c r="G410" s="90"/>
      <c r="H410" s="90"/>
      <c r="I410" s="105" t="s">
        <v>51</v>
      </c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  <c r="AA410" s="93"/>
      <c r="AB410" s="94"/>
      <c r="AC410" s="95"/>
      <c r="AD410" s="109"/>
      <c r="AE410" s="94" t="s">
        <v>250</v>
      </c>
      <c r="AF410" s="95"/>
      <c r="AG410" s="123"/>
      <c r="AH410" s="95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AX410" s="91"/>
      <c r="AY410" s="91"/>
      <c r="AZ410" s="91"/>
      <c r="BA410" s="91"/>
      <c r="BB410" s="198"/>
      <c r="BC410" s="198"/>
      <c r="BD410" s="198"/>
      <c r="BE410" s="198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00"/>
      <c r="BU410" s="91"/>
      <c r="BV410" s="91"/>
      <c r="BW410" s="91"/>
      <c r="BX410" s="143"/>
      <c r="BY410" s="143"/>
      <c r="BZ410" s="143"/>
      <c r="CA410" s="143"/>
      <c r="CB410" s="143"/>
      <c r="CC410" s="143"/>
      <c r="CD410" s="143"/>
      <c r="CE410" s="143"/>
      <c r="CF410" s="143"/>
      <c r="CG410" s="143"/>
      <c r="CH410" s="143"/>
      <c r="CI410" s="143"/>
      <c r="CJ410" s="143"/>
      <c r="CK410" s="143"/>
      <c r="CL410" s="143"/>
      <c r="CM410" s="90"/>
      <c r="CN410" s="90"/>
      <c r="CO410" s="90"/>
      <c r="CP410" s="144"/>
      <c r="CQ410" s="144"/>
      <c r="CR410" s="144"/>
      <c r="CS410" s="144"/>
      <c r="CT410" s="144"/>
      <c r="CU410" s="144"/>
      <c r="CV410" s="144"/>
      <c r="CW410" s="144"/>
      <c r="CX410" s="144"/>
      <c r="CY410" s="144"/>
      <c r="CZ410" s="144"/>
      <c r="DA410" s="144"/>
      <c r="DB410" s="144"/>
      <c r="DC410" s="144"/>
      <c r="DD410" s="144"/>
      <c r="DE410" s="144"/>
      <c r="DF410" s="144"/>
      <c r="DG410" s="144"/>
      <c r="DH410" s="144"/>
      <c r="DI410" s="144"/>
      <c r="DJ410" s="144"/>
      <c r="DK410" s="144"/>
      <c r="DL410" s="144"/>
      <c r="DM410" s="144"/>
      <c r="DN410" s="144"/>
      <c r="DO410" s="144"/>
      <c r="DP410" s="144"/>
      <c r="DQ410" s="144"/>
      <c r="DR410" s="144"/>
      <c r="DS410" s="144"/>
      <c r="DT410" s="144"/>
      <c r="DU410" s="144"/>
      <c r="DV410" s="144"/>
      <c r="DW410" s="144"/>
      <c r="DX410" s="144"/>
      <c r="DY410" s="144"/>
      <c r="DZ410" s="144"/>
      <c r="EA410" s="144"/>
      <c r="EB410" s="144"/>
      <c r="EC410" s="144"/>
      <c r="ED410" s="144"/>
      <c r="EE410" s="144"/>
      <c r="EF410" s="144"/>
      <c r="EG410" s="144"/>
      <c r="EH410" s="144"/>
      <c r="EI410" s="144"/>
      <c r="EJ410" s="144"/>
      <c r="EK410" s="144"/>
      <c r="EL410" s="144"/>
      <c r="EM410" s="90"/>
      <c r="EN410" s="90"/>
    </row>
    <row r="411" spans="1:144" ht="31.5" customHeight="1" x14ac:dyDescent="0.25">
      <c r="A411" s="107" t="s">
        <v>53</v>
      </c>
      <c r="B411" s="107" t="s">
        <v>46</v>
      </c>
      <c r="C411" s="108" t="s">
        <v>20</v>
      </c>
      <c r="D411" s="108" t="s">
        <v>49</v>
      </c>
      <c r="E411" s="90" t="s">
        <v>48</v>
      </c>
      <c r="F411" s="90" t="s">
        <v>47</v>
      </c>
      <c r="G411" s="107" t="s">
        <v>54</v>
      </c>
      <c r="H411" s="107" t="s">
        <v>72</v>
      </c>
      <c r="I411" s="107" t="s">
        <v>116</v>
      </c>
      <c r="J411" s="107" t="s">
        <v>117</v>
      </c>
      <c r="K411" s="90"/>
      <c r="L411" s="90"/>
      <c r="M411" s="90"/>
      <c r="N411" s="90">
        <v>0</v>
      </c>
      <c r="O411" s="90">
        <v>1</v>
      </c>
      <c r="P411" s="90">
        <v>2</v>
      </c>
      <c r="Q411" s="90">
        <v>3</v>
      </c>
      <c r="R411" s="90">
        <v>4</v>
      </c>
      <c r="S411" s="90">
        <v>5</v>
      </c>
      <c r="T411" s="90">
        <v>6</v>
      </c>
      <c r="U411" s="90">
        <v>7</v>
      </c>
      <c r="V411" s="90">
        <v>8</v>
      </c>
      <c r="W411" s="90"/>
      <c r="X411" s="90"/>
      <c r="Y411" s="90"/>
      <c r="Z411" s="90"/>
      <c r="AA411" s="93"/>
      <c r="AB411" s="94"/>
      <c r="AC411" s="95"/>
      <c r="AD411" s="93"/>
      <c r="AE411" s="195"/>
      <c r="AF411" s="195"/>
      <c r="AG411" s="195"/>
      <c r="AH411" s="195"/>
      <c r="AI411" s="195"/>
      <c r="AJ411" s="195"/>
      <c r="AK411" s="195"/>
      <c r="AL411" s="195"/>
      <c r="AM411" s="195"/>
      <c r="AN411" s="195" t="s">
        <v>67</v>
      </c>
      <c r="AO411" s="195"/>
      <c r="AP411" s="195"/>
      <c r="AQ411" s="195"/>
      <c r="AR411" s="195"/>
      <c r="AS411" s="195"/>
      <c r="AT411" s="195"/>
      <c r="AU411" s="195"/>
      <c r="AV411" s="195"/>
      <c r="AW411" s="195"/>
      <c r="AX411" s="195"/>
      <c r="AY411" s="195"/>
      <c r="AZ411" s="195"/>
      <c r="BA411" s="195"/>
      <c r="BB411" s="195"/>
      <c r="BC411" s="195"/>
      <c r="BD411" s="195"/>
      <c r="BE411" s="195"/>
      <c r="BF411" s="195"/>
      <c r="BG411" s="195"/>
      <c r="BH411" s="196" t="s">
        <v>174</v>
      </c>
      <c r="BI411" s="196"/>
      <c r="BJ411" s="196"/>
      <c r="BK411" s="196"/>
      <c r="BL411" s="196"/>
      <c r="BM411" s="196"/>
      <c r="BN411" s="196" t="s">
        <v>43</v>
      </c>
      <c r="BO411" s="196"/>
      <c r="BP411" s="196"/>
      <c r="BQ411" s="196"/>
      <c r="BR411" s="196"/>
      <c r="BS411" s="196"/>
      <c r="BT411" s="100"/>
      <c r="BU411" s="110"/>
      <c r="BV411" s="111"/>
      <c r="BW411" s="111"/>
      <c r="BX411" s="143"/>
      <c r="BY411" s="143"/>
      <c r="BZ411" s="143"/>
      <c r="CA411" s="143"/>
      <c r="CB411" s="143"/>
      <c r="CC411" s="143"/>
      <c r="CD411" s="143"/>
      <c r="CE411" s="143"/>
      <c r="CF411" s="143"/>
      <c r="CG411" s="143"/>
      <c r="CH411" s="143"/>
      <c r="CI411" s="143"/>
      <c r="CJ411" s="143"/>
      <c r="CK411" s="143"/>
      <c r="CL411" s="143"/>
      <c r="CM411" s="90"/>
      <c r="CN411" s="90"/>
      <c r="CO411" s="90"/>
      <c r="CP411" s="90"/>
      <c r="CQ411" s="90"/>
      <c r="CR411" s="90"/>
      <c r="CS411" s="90"/>
      <c r="CT411" s="90"/>
      <c r="CU411" s="90"/>
      <c r="CV411" s="90"/>
      <c r="CW411" s="90"/>
      <c r="CX411" s="90"/>
      <c r="CY411" s="90"/>
      <c r="CZ411" s="90"/>
      <c r="DA411" s="90"/>
      <c r="DB411" s="90"/>
      <c r="DC411" s="90"/>
      <c r="DD411" s="90"/>
      <c r="DE411" s="90"/>
      <c r="DF411" s="90"/>
      <c r="DG411" s="90"/>
      <c r="DH411" s="90"/>
      <c r="DI411" s="90"/>
      <c r="DJ411" s="90"/>
      <c r="DK411" s="90"/>
      <c r="DL411" s="90"/>
      <c r="DM411" s="90"/>
      <c r="DN411" s="90"/>
      <c r="DO411" s="90"/>
      <c r="DP411" s="90"/>
      <c r="DQ411" s="90"/>
      <c r="DR411" s="90"/>
      <c r="DS411" s="90"/>
      <c r="DT411" s="90"/>
      <c r="DU411" s="90"/>
      <c r="DV411" s="90"/>
      <c r="DW411" s="90"/>
      <c r="DX411" s="90"/>
      <c r="DY411" s="90"/>
      <c r="DZ411" s="90"/>
      <c r="EA411" s="90"/>
      <c r="EB411" s="90"/>
      <c r="EC411" s="90"/>
      <c r="ED411" s="90"/>
      <c r="EE411" s="90"/>
      <c r="EF411" s="90"/>
      <c r="EG411" s="90"/>
      <c r="EH411" s="90"/>
      <c r="EI411" s="90"/>
      <c r="EJ411" s="90"/>
      <c r="EK411" s="90"/>
      <c r="EL411" s="90"/>
      <c r="EM411" s="90"/>
    </row>
    <row r="412" spans="1:144" ht="12.75" hidden="1" customHeight="1" x14ac:dyDescent="0.25">
      <c r="A412" s="90" t="s">
        <v>48</v>
      </c>
      <c r="B412" s="90" t="s">
        <v>48</v>
      </c>
      <c r="C412" s="90">
        <v>1</v>
      </c>
      <c r="D412" s="90">
        <v>1</v>
      </c>
      <c r="E412" s="90">
        <v>1</v>
      </c>
      <c r="F412" s="90" t="s">
        <v>175</v>
      </c>
      <c r="G412" s="90" t="s">
        <v>68</v>
      </c>
      <c r="H412" s="90" t="e">
        <f>#REF!</f>
        <v>#REF!</v>
      </c>
      <c r="I412" s="90"/>
      <c r="J412" s="90"/>
      <c r="K412" s="90"/>
      <c r="L412" s="90"/>
      <c r="M412" s="90"/>
      <c r="N412" s="90"/>
      <c r="O412" s="90"/>
      <c r="P412" s="90"/>
      <c r="Q412" s="90"/>
      <c r="R412" s="90">
        <v>1</v>
      </c>
      <c r="S412" s="90">
        <v>1</v>
      </c>
      <c r="T412" s="90">
        <v>1</v>
      </c>
      <c r="U412" s="90">
        <v>0</v>
      </c>
      <c r="V412" s="90">
        <v>0</v>
      </c>
      <c r="W412" s="90" t="e">
        <f t="shared" ref="W412" si="36">IF(F412="","",HLOOKUP(F412,$N$113:$V$119,7,0))</f>
        <v>#N/A</v>
      </c>
      <c r="X412" s="90" t="str">
        <f t="shared" ref="X412" si="37">CONCATENATE(F412,A412,G412)</f>
        <v>4,5,6VS</v>
      </c>
      <c r="Y412" s="90"/>
      <c r="Z412" s="90"/>
      <c r="AA412" s="93"/>
      <c r="AB412" s="94"/>
      <c r="AC412" s="95"/>
      <c r="AD412" s="93"/>
      <c r="AE412" s="132" t="s">
        <v>251</v>
      </c>
      <c r="AF412" s="113"/>
      <c r="AG412" s="113"/>
      <c r="AH412" s="113"/>
      <c r="AI412" s="113"/>
      <c r="AJ412" s="113"/>
      <c r="AK412" s="113"/>
      <c r="AL412" s="113"/>
      <c r="AM412" s="113"/>
      <c r="AN412" s="213" t="s">
        <v>252</v>
      </c>
      <c r="AO412" s="213"/>
      <c r="AP412" s="213"/>
      <c r="AQ412" s="213"/>
      <c r="AR412" s="213"/>
      <c r="AS412" s="213"/>
      <c r="AT412" s="213"/>
      <c r="AU412" s="213"/>
      <c r="AV412" s="213"/>
      <c r="AW412" s="213"/>
      <c r="AX412" s="213"/>
      <c r="AY412" s="213"/>
      <c r="AZ412" s="213"/>
      <c r="BA412" s="213"/>
      <c r="BB412" s="200"/>
      <c r="BC412" s="200"/>
      <c r="BD412" s="200"/>
      <c r="BE412" s="200"/>
      <c r="BF412" s="200"/>
      <c r="BG412" s="200"/>
      <c r="BH412" s="194" t="s">
        <v>177</v>
      </c>
      <c r="BI412" s="194"/>
      <c r="BJ412" s="194"/>
      <c r="BK412" s="194"/>
      <c r="BL412" s="194"/>
      <c r="BM412" s="194"/>
      <c r="BN412" s="187">
        <f>(IF(BH412="ja",1,0))*((AR122/8)*3*3.95)</f>
        <v>444.375</v>
      </c>
      <c r="BO412" s="188"/>
      <c r="BP412" s="188"/>
      <c r="BQ412" s="188"/>
      <c r="BR412" s="188"/>
      <c r="BS412" s="188"/>
      <c r="BT412" s="100"/>
      <c r="BU412" s="110"/>
      <c r="BV412" s="110"/>
      <c r="BW412" s="110"/>
      <c r="BX412" s="143"/>
      <c r="BY412" s="143"/>
      <c r="BZ412" s="143"/>
      <c r="CA412" s="143"/>
      <c r="CB412" s="143"/>
      <c r="CC412" s="143"/>
      <c r="CD412" s="143"/>
      <c r="CE412" s="143"/>
      <c r="CF412" s="143"/>
      <c r="CG412" s="143"/>
      <c r="CH412" s="143"/>
      <c r="CI412" s="143"/>
      <c r="CJ412" s="143"/>
      <c r="CK412" s="143"/>
      <c r="CL412" s="143"/>
      <c r="CM412" s="90"/>
      <c r="CN412" s="90"/>
      <c r="CO412" s="90"/>
      <c r="CP412" s="90"/>
      <c r="CQ412" s="90"/>
      <c r="CR412" s="90"/>
      <c r="CS412" s="90"/>
      <c r="CT412" s="90"/>
      <c r="CU412" s="90"/>
      <c r="CV412" s="90"/>
      <c r="CW412" s="90"/>
      <c r="CX412" s="90"/>
      <c r="CY412" s="90"/>
      <c r="CZ412" s="90"/>
      <c r="DA412" s="90"/>
      <c r="DB412" s="90"/>
      <c r="DC412" s="90"/>
      <c r="DD412" s="90"/>
      <c r="DE412" s="90"/>
      <c r="DF412" s="90"/>
      <c r="DG412" s="90"/>
      <c r="DH412" s="90"/>
      <c r="DI412" s="90"/>
      <c r="DJ412" s="90"/>
      <c r="DK412" s="90"/>
      <c r="DL412" s="90"/>
      <c r="DM412" s="90"/>
      <c r="DN412" s="90"/>
      <c r="DO412" s="90"/>
      <c r="DP412" s="90"/>
      <c r="DQ412" s="90"/>
      <c r="DR412" s="90"/>
      <c r="DS412" s="90"/>
      <c r="DT412" s="90"/>
      <c r="DU412" s="90"/>
      <c r="DV412" s="90"/>
      <c r="DW412" s="90"/>
      <c r="DX412" s="90"/>
      <c r="DY412" s="90"/>
      <c r="DZ412" s="90"/>
      <c r="EA412" s="90"/>
      <c r="EB412" s="90"/>
      <c r="EC412" s="90"/>
      <c r="ED412" s="90"/>
      <c r="EE412" s="90"/>
      <c r="EF412" s="90"/>
      <c r="EG412" s="90"/>
      <c r="EH412" s="90"/>
      <c r="EI412" s="90"/>
      <c r="EJ412" s="90"/>
      <c r="EK412" s="90"/>
      <c r="EL412" s="90"/>
      <c r="EM412" s="90"/>
    </row>
    <row r="413" spans="1:144" ht="12.75" customHeight="1" x14ac:dyDescent="0.25">
      <c r="A413" s="90" t="s">
        <v>48</v>
      </c>
      <c r="B413" s="90" t="s">
        <v>48</v>
      </c>
      <c r="C413" s="90">
        <v>1</v>
      </c>
      <c r="D413" s="90">
        <v>1</v>
      </c>
      <c r="E413" s="90">
        <v>1</v>
      </c>
      <c r="F413" s="90" t="s">
        <v>175</v>
      </c>
      <c r="G413" s="90" t="s">
        <v>68</v>
      </c>
      <c r="H413" s="90" t="e">
        <f>#REF!</f>
        <v>#REF!</v>
      </c>
      <c r="I413" s="90"/>
      <c r="J413" s="90"/>
      <c r="K413" s="90"/>
      <c r="L413" s="90"/>
      <c r="M413" s="90"/>
      <c r="N413" s="90"/>
      <c r="O413" s="90"/>
      <c r="P413" s="90"/>
      <c r="Q413" s="90"/>
      <c r="R413" s="90">
        <v>1</v>
      </c>
      <c r="S413" s="90">
        <v>1</v>
      </c>
      <c r="T413" s="90">
        <v>1</v>
      </c>
      <c r="U413" s="90">
        <v>0</v>
      </c>
      <c r="V413" s="90">
        <v>0</v>
      </c>
      <c r="W413" s="90" t="e">
        <f>IF(F413="","",HLOOKUP(F413,$N$113:$V$119,7,0))</f>
        <v>#N/A</v>
      </c>
      <c r="X413" s="90" t="str">
        <f>CONCATENATE(F413,A413,G413)</f>
        <v>4,5,6VS</v>
      </c>
      <c r="Y413" s="90"/>
      <c r="Z413" s="90"/>
      <c r="AA413" s="91"/>
      <c r="AB413" s="94"/>
      <c r="AC413" s="95"/>
      <c r="AD413" s="93"/>
      <c r="AE413" s="132"/>
      <c r="AF413" s="113"/>
      <c r="AG413" s="113"/>
      <c r="AH413" s="113"/>
      <c r="AI413" s="113"/>
      <c r="AJ413" s="113"/>
      <c r="AK413" s="113"/>
      <c r="AL413" s="113"/>
      <c r="AM413" s="113"/>
      <c r="AN413" s="213" t="s">
        <v>176</v>
      </c>
      <c r="AO413" s="213"/>
      <c r="AP413" s="213"/>
      <c r="AQ413" s="213"/>
      <c r="AR413" s="213"/>
      <c r="AS413" s="213"/>
      <c r="AT413" s="213"/>
      <c r="AU413" s="213"/>
      <c r="AV413" s="213"/>
      <c r="AW413" s="213"/>
      <c r="AX413" s="213"/>
      <c r="AY413" s="213"/>
      <c r="AZ413" s="213"/>
      <c r="BA413" s="213"/>
      <c r="BB413" s="200"/>
      <c r="BC413" s="200"/>
      <c r="BD413" s="200"/>
      <c r="BE413" s="200"/>
      <c r="BF413" s="200"/>
      <c r="BG413" s="200"/>
      <c r="BH413" s="194" t="s">
        <v>257</v>
      </c>
      <c r="BI413" s="194"/>
      <c r="BJ413" s="194"/>
      <c r="BK413" s="194"/>
      <c r="BL413" s="194"/>
      <c r="BM413" s="194"/>
      <c r="BN413" s="187">
        <f>(IF(BH413="ja",1,0))*((AR122/8)*3*2.5)</f>
        <v>0</v>
      </c>
      <c r="BO413" s="187"/>
      <c r="BP413" s="187"/>
      <c r="BQ413" s="187"/>
      <c r="BR413" s="187"/>
      <c r="BS413" s="187"/>
      <c r="BT413" s="100"/>
      <c r="BU413" s="110"/>
      <c r="BV413" s="110"/>
      <c r="BW413" s="110"/>
      <c r="BX413" s="143"/>
      <c r="BY413" s="143"/>
      <c r="BZ413" s="143"/>
      <c r="CA413" s="143"/>
      <c r="CB413" s="143"/>
      <c r="CC413" s="143"/>
      <c r="CD413" s="143"/>
      <c r="CE413" s="143"/>
      <c r="CF413" s="143"/>
      <c r="CG413" s="143"/>
      <c r="CH413" s="143"/>
      <c r="CI413" s="143"/>
      <c r="CJ413" s="143"/>
      <c r="CK413" s="143"/>
      <c r="CL413" s="143"/>
      <c r="CM413" s="90"/>
      <c r="CN413" s="90"/>
      <c r="CO413" s="90"/>
      <c r="CP413" s="90"/>
      <c r="CQ413" s="90"/>
      <c r="CR413" s="90"/>
      <c r="CS413" s="90"/>
      <c r="CT413" s="90"/>
      <c r="CU413" s="90"/>
      <c r="CV413" s="90"/>
      <c r="CW413" s="90"/>
      <c r="CX413" s="90"/>
      <c r="CY413" s="90"/>
      <c r="CZ413" s="90"/>
      <c r="DA413" s="90"/>
      <c r="DB413" s="90"/>
      <c r="DC413" s="90"/>
      <c r="DD413" s="90"/>
      <c r="DE413" s="90"/>
      <c r="DF413" s="90"/>
      <c r="DG413" s="90"/>
      <c r="DH413" s="90"/>
      <c r="DI413" s="90"/>
      <c r="DJ413" s="90"/>
      <c r="DK413" s="90"/>
      <c r="DL413" s="90"/>
      <c r="DM413" s="90"/>
      <c r="DN413" s="90"/>
      <c r="DO413" s="90"/>
      <c r="DP413" s="90"/>
      <c r="DQ413" s="90"/>
      <c r="DR413" s="90"/>
      <c r="DS413" s="90"/>
      <c r="DT413" s="90"/>
      <c r="DU413" s="90"/>
      <c r="DV413" s="90"/>
      <c r="DW413" s="90"/>
      <c r="DX413" s="90"/>
      <c r="DY413" s="90"/>
      <c r="DZ413" s="90"/>
      <c r="EA413" s="90"/>
      <c r="EB413" s="90"/>
      <c r="EC413" s="90"/>
      <c r="ED413" s="90"/>
      <c r="EE413" s="90"/>
      <c r="EF413" s="90"/>
      <c r="EG413" s="90"/>
      <c r="EH413" s="90"/>
      <c r="EI413" s="90"/>
      <c r="EJ413" s="90"/>
      <c r="EK413" s="90"/>
      <c r="EL413" s="90"/>
      <c r="EM413" s="90"/>
    </row>
    <row r="414" spans="1:144" ht="12.75" hidden="1" customHeight="1" x14ac:dyDescent="0.25">
      <c r="A414" s="90" t="s">
        <v>48</v>
      </c>
      <c r="B414" s="90" t="s">
        <v>48</v>
      </c>
      <c r="C414" s="90">
        <v>1</v>
      </c>
      <c r="D414" s="90">
        <v>1</v>
      </c>
      <c r="E414" s="90">
        <v>1</v>
      </c>
      <c r="F414" s="90">
        <v>7.8</v>
      </c>
      <c r="G414" s="90" t="s">
        <v>68</v>
      </c>
      <c r="H414" s="90" t="e">
        <f>#REF!</f>
        <v>#REF!</v>
      </c>
      <c r="I414" s="90"/>
      <c r="J414" s="90"/>
      <c r="K414" s="90"/>
      <c r="L414" s="90"/>
      <c r="M414" s="90"/>
      <c r="N414" s="90"/>
      <c r="O414" s="90"/>
      <c r="P414" s="90"/>
      <c r="Q414" s="90"/>
      <c r="R414" s="90">
        <v>0</v>
      </c>
      <c r="S414" s="90">
        <v>0</v>
      </c>
      <c r="T414" s="90">
        <v>0</v>
      </c>
      <c r="U414" s="90">
        <v>1</v>
      </c>
      <c r="V414" s="90">
        <v>1</v>
      </c>
      <c r="W414" s="90" t="e">
        <f t="shared" ref="W414" si="38">IF(F414="","",HLOOKUP(F414,$N$113:$V$119,7,0))</f>
        <v>#N/A</v>
      </c>
      <c r="X414" s="90" t="str">
        <f t="shared" ref="X414" si="39">CONCATENATE(F414,A414,G414)</f>
        <v>7,8VS</v>
      </c>
      <c r="Y414" s="90"/>
      <c r="Z414" s="90"/>
      <c r="AA414" s="93"/>
      <c r="AB414" s="94"/>
      <c r="AC414" s="95"/>
      <c r="AD414" s="93"/>
      <c r="AE414" s="132" t="s">
        <v>253</v>
      </c>
      <c r="AF414" s="132"/>
      <c r="AG414" s="113"/>
      <c r="AH414" s="113"/>
      <c r="AI414" s="113"/>
      <c r="AJ414" s="113"/>
      <c r="AK414" s="113"/>
      <c r="AL414" s="113"/>
      <c r="AM414" s="113"/>
      <c r="AN414" s="213" t="s">
        <v>254</v>
      </c>
      <c r="AO414" s="213"/>
      <c r="AP414" s="213"/>
      <c r="AQ414" s="213"/>
      <c r="AR414" s="213"/>
      <c r="AS414" s="213"/>
      <c r="AT414" s="213"/>
      <c r="AU414" s="213"/>
      <c r="AV414" s="213"/>
      <c r="AW414" s="213"/>
      <c r="AX414" s="213"/>
      <c r="AY414" s="213"/>
      <c r="AZ414" s="213"/>
      <c r="BA414" s="213"/>
      <c r="BB414" s="200"/>
      <c r="BC414" s="200"/>
      <c r="BD414" s="200"/>
      <c r="BE414" s="200"/>
      <c r="BF414" s="200"/>
      <c r="BG414" s="200"/>
      <c r="BH414" s="194" t="s">
        <v>177</v>
      </c>
      <c r="BI414" s="194"/>
      <c r="BJ414" s="194"/>
      <c r="BK414" s="194"/>
      <c r="BL414" s="194"/>
      <c r="BM414" s="194"/>
      <c r="BN414" s="187">
        <f>(IF(BH414="ja",1,0))*((AR122/8)*2*3.95)</f>
        <v>296.25</v>
      </c>
      <c r="BO414" s="188"/>
      <c r="BP414" s="188"/>
      <c r="BQ414" s="188"/>
      <c r="BR414" s="188"/>
      <c r="BS414" s="188"/>
      <c r="BT414" s="100"/>
      <c r="BU414" s="110"/>
      <c r="BV414" s="110"/>
      <c r="BW414" s="110"/>
      <c r="BX414" s="143"/>
      <c r="BY414" s="143"/>
      <c r="BZ414" s="143"/>
      <c r="CA414" s="143"/>
      <c r="CB414" s="143"/>
      <c r="CC414" s="143"/>
      <c r="CD414" s="143"/>
      <c r="CE414" s="143"/>
      <c r="CF414" s="143"/>
      <c r="CG414" s="143"/>
      <c r="CH414" s="143"/>
      <c r="CI414" s="143"/>
      <c r="CJ414" s="143"/>
      <c r="CK414" s="143"/>
      <c r="CL414" s="143"/>
      <c r="CM414" s="90"/>
      <c r="CN414" s="90"/>
      <c r="CO414" s="90"/>
      <c r="CP414" s="90"/>
      <c r="CQ414" s="90"/>
      <c r="CR414" s="90"/>
      <c r="CS414" s="90"/>
      <c r="CT414" s="90"/>
      <c r="CU414" s="90"/>
      <c r="CV414" s="90"/>
      <c r="CW414" s="90"/>
      <c r="CX414" s="90"/>
      <c r="CY414" s="90"/>
      <c r="CZ414" s="90"/>
      <c r="DA414" s="90"/>
      <c r="DB414" s="90"/>
      <c r="DC414" s="90"/>
      <c r="DD414" s="90"/>
      <c r="DE414" s="90"/>
      <c r="DF414" s="90"/>
      <c r="DG414" s="90"/>
      <c r="DH414" s="90"/>
      <c r="DI414" s="90"/>
      <c r="DJ414" s="90"/>
      <c r="DK414" s="90"/>
      <c r="DL414" s="90"/>
      <c r="DM414" s="90"/>
      <c r="DN414" s="90"/>
      <c r="DO414" s="90"/>
      <c r="DP414" s="90"/>
      <c r="DQ414" s="90"/>
      <c r="DR414" s="90"/>
      <c r="DS414" s="90"/>
      <c r="DT414" s="90"/>
      <c r="DU414" s="90"/>
      <c r="DV414" s="90"/>
      <c r="DW414" s="90"/>
      <c r="DX414" s="90"/>
      <c r="DY414" s="90"/>
      <c r="DZ414" s="90"/>
      <c r="EA414" s="90"/>
      <c r="EB414" s="90"/>
      <c r="EC414" s="90"/>
      <c r="ED414" s="90"/>
      <c r="EE414" s="90"/>
      <c r="EF414" s="90"/>
      <c r="EG414" s="90"/>
      <c r="EH414" s="90"/>
      <c r="EI414" s="90"/>
      <c r="EJ414" s="90"/>
      <c r="EK414" s="90"/>
      <c r="EL414" s="90"/>
      <c r="EM414" s="90"/>
    </row>
    <row r="415" spans="1:144" ht="12.75" customHeight="1" x14ac:dyDescent="0.25">
      <c r="A415" s="90" t="s">
        <v>48</v>
      </c>
      <c r="B415" s="90" t="s">
        <v>48</v>
      </c>
      <c r="C415" s="90">
        <v>1</v>
      </c>
      <c r="D415" s="90">
        <v>1</v>
      </c>
      <c r="E415" s="90">
        <v>1</v>
      </c>
      <c r="F415" s="90">
        <v>7.8</v>
      </c>
      <c r="G415" s="90" t="s">
        <v>68</v>
      </c>
      <c r="H415" s="90" t="e">
        <f>#REF!</f>
        <v>#REF!</v>
      </c>
      <c r="I415" s="90"/>
      <c r="J415" s="90"/>
      <c r="K415" s="90"/>
      <c r="L415" s="90"/>
      <c r="M415" s="90"/>
      <c r="N415" s="90"/>
      <c r="O415" s="90"/>
      <c r="P415" s="90"/>
      <c r="Q415" s="90"/>
      <c r="R415" s="90">
        <v>0</v>
      </c>
      <c r="S415" s="90">
        <v>0</v>
      </c>
      <c r="T415" s="90">
        <v>0</v>
      </c>
      <c r="U415" s="90">
        <v>1</v>
      </c>
      <c r="V415" s="90">
        <v>1</v>
      </c>
      <c r="W415" s="90" t="e">
        <f>IF(F415="","",HLOOKUP(F415,$N$113:$V$119,7,0))</f>
        <v>#N/A</v>
      </c>
      <c r="X415" s="90" t="str">
        <f>CONCATENATE(F415,A415,G415)</f>
        <v>7,8VS</v>
      </c>
      <c r="Y415" s="90"/>
      <c r="Z415" s="90"/>
      <c r="AA415" s="93"/>
      <c r="AB415" s="94"/>
      <c r="AC415" s="95"/>
      <c r="AD415" s="93"/>
      <c r="AE415" s="133"/>
      <c r="AF415" s="118"/>
      <c r="AG415" s="118"/>
      <c r="AH415" s="118"/>
      <c r="AI415" s="118"/>
      <c r="AJ415" s="118"/>
      <c r="AK415" s="118"/>
      <c r="AL415" s="118"/>
      <c r="AM415" s="118"/>
      <c r="AN415" s="215" t="s">
        <v>178</v>
      </c>
      <c r="AO415" s="215"/>
      <c r="AP415" s="215"/>
      <c r="AQ415" s="215"/>
      <c r="AR415" s="215"/>
      <c r="AS415" s="215"/>
      <c r="AT415" s="215"/>
      <c r="AU415" s="215"/>
      <c r="AV415" s="215"/>
      <c r="AW415" s="215"/>
      <c r="AX415" s="215"/>
      <c r="AY415" s="215"/>
      <c r="AZ415" s="215"/>
      <c r="BA415" s="215"/>
      <c r="BB415" s="206"/>
      <c r="BC415" s="206"/>
      <c r="BD415" s="206"/>
      <c r="BE415" s="206"/>
      <c r="BF415" s="206"/>
      <c r="BG415" s="206"/>
      <c r="BH415" s="203" t="s">
        <v>257</v>
      </c>
      <c r="BI415" s="203"/>
      <c r="BJ415" s="203"/>
      <c r="BK415" s="203"/>
      <c r="BL415" s="203"/>
      <c r="BM415" s="203"/>
      <c r="BN415" s="207">
        <f>(IF(BH415="ja",1,0))*((AR122/8)*2*2.5)</f>
        <v>0</v>
      </c>
      <c r="BO415" s="208"/>
      <c r="BP415" s="208"/>
      <c r="BQ415" s="208"/>
      <c r="BR415" s="208"/>
      <c r="BS415" s="208"/>
      <c r="BT415" s="100"/>
      <c r="BU415" s="110"/>
      <c r="BV415" s="110"/>
      <c r="BW415" s="110"/>
      <c r="BX415" s="143"/>
      <c r="BY415" s="143"/>
      <c r="BZ415" s="143"/>
      <c r="CA415" s="143"/>
      <c r="CB415" s="143"/>
      <c r="CC415" s="143"/>
      <c r="CD415" s="143"/>
      <c r="CE415" s="143"/>
      <c r="CF415" s="143"/>
      <c r="CG415" s="143"/>
      <c r="CH415" s="143"/>
      <c r="CI415" s="143"/>
      <c r="CJ415" s="143"/>
      <c r="CK415" s="143"/>
      <c r="CL415" s="143"/>
      <c r="CM415" s="90"/>
      <c r="CN415" s="90"/>
      <c r="CO415" s="90"/>
      <c r="CP415" s="90"/>
      <c r="CQ415" s="90"/>
      <c r="CR415" s="90"/>
      <c r="CS415" s="90"/>
      <c r="CT415" s="90"/>
      <c r="CU415" s="90"/>
      <c r="CV415" s="90"/>
      <c r="CW415" s="90"/>
      <c r="CX415" s="90"/>
      <c r="CY415" s="90"/>
      <c r="CZ415" s="90"/>
      <c r="DA415" s="90"/>
      <c r="DB415" s="90"/>
      <c r="DC415" s="90"/>
      <c r="DD415" s="90"/>
      <c r="DE415" s="90"/>
      <c r="DF415" s="90"/>
      <c r="DG415" s="90"/>
      <c r="DH415" s="90"/>
      <c r="DI415" s="90"/>
      <c r="DJ415" s="90"/>
      <c r="DK415" s="90"/>
      <c r="DL415" s="90"/>
      <c r="DM415" s="90"/>
      <c r="DN415" s="90"/>
      <c r="DO415" s="90"/>
      <c r="DP415" s="90"/>
      <c r="DQ415" s="90"/>
      <c r="DR415" s="90"/>
      <c r="DS415" s="90"/>
      <c r="DT415" s="90"/>
      <c r="DU415" s="90"/>
      <c r="DV415" s="90"/>
      <c r="DW415" s="90"/>
      <c r="DX415" s="90"/>
      <c r="DY415" s="90"/>
      <c r="DZ415" s="90"/>
      <c r="EA415" s="90"/>
      <c r="EB415" s="90"/>
      <c r="EC415" s="90"/>
      <c r="ED415" s="90"/>
      <c r="EE415" s="90"/>
      <c r="EF415" s="90"/>
      <c r="EG415" s="90"/>
      <c r="EH415" s="90"/>
      <c r="EI415" s="90"/>
      <c r="EJ415" s="90"/>
      <c r="EK415" s="90"/>
      <c r="EL415" s="90"/>
      <c r="EM415" s="90"/>
    </row>
    <row r="416" spans="1:144" ht="11.25" customHeight="1" x14ac:dyDescent="0.25">
      <c r="A416" s="90"/>
      <c r="B416" s="90"/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90"/>
      <c r="AA416" s="115"/>
      <c r="AB416" s="91"/>
      <c r="AC416" s="91"/>
      <c r="AD416" s="91"/>
      <c r="AE416" s="118"/>
      <c r="AF416" s="118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6"/>
      <c r="AV416" s="96"/>
      <c r="AW416" s="96"/>
      <c r="AX416" s="96"/>
      <c r="AY416" s="96"/>
      <c r="AZ416" s="91"/>
      <c r="BA416" s="91"/>
      <c r="BB416" s="91"/>
      <c r="BC416" s="91"/>
      <c r="BD416" s="91"/>
      <c r="BE416" s="91"/>
      <c r="BF416" s="91"/>
      <c r="BG416" s="91"/>
      <c r="BH416" s="91"/>
      <c r="BI416" s="91"/>
      <c r="BJ416" s="91"/>
      <c r="BK416" s="91"/>
      <c r="BL416" s="91"/>
      <c r="BM416" s="91"/>
      <c r="BN416" s="91"/>
      <c r="BO416" s="91"/>
      <c r="BP416" s="91"/>
      <c r="BQ416" s="91"/>
      <c r="BR416" s="91"/>
      <c r="BS416" s="91"/>
      <c r="BT416" s="91"/>
      <c r="BU416" s="91"/>
      <c r="BV416" s="91"/>
      <c r="BW416" s="91"/>
      <c r="BX416" s="143"/>
      <c r="BY416" s="143"/>
      <c r="BZ416" s="143"/>
      <c r="CA416" s="143"/>
      <c r="CB416" s="143"/>
      <c r="CC416" s="143"/>
      <c r="CD416" s="143"/>
      <c r="CE416" s="143"/>
      <c r="CF416" s="143"/>
      <c r="CG416" s="143"/>
      <c r="CH416" s="143"/>
      <c r="CI416" s="143"/>
      <c r="CJ416" s="143"/>
      <c r="CK416" s="143"/>
      <c r="CL416" s="143"/>
      <c r="CM416" s="90"/>
      <c r="CN416" s="90"/>
      <c r="CO416" s="90"/>
      <c r="CP416" s="90"/>
      <c r="CQ416" s="90"/>
      <c r="CR416" s="90"/>
      <c r="CS416" s="90"/>
      <c r="CT416" s="90"/>
      <c r="CU416" s="90"/>
      <c r="CV416" s="90"/>
      <c r="CW416" s="90"/>
      <c r="CX416" s="90"/>
      <c r="CY416" s="90"/>
      <c r="CZ416" s="90"/>
      <c r="DA416" s="90"/>
      <c r="DB416" s="90"/>
      <c r="DC416" s="90"/>
      <c r="DD416" s="90"/>
      <c r="DE416" s="90"/>
      <c r="DF416" s="90"/>
      <c r="DG416" s="90"/>
      <c r="DH416" s="90"/>
      <c r="DI416" s="90"/>
      <c r="DJ416" s="90"/>
      <c r="DK416" s="90"/>
      <c r="DL416" s="90"/>
      <c r="DM416" s="90"/>
      <c r="DN416" s="90"/>
      <c r="DO416" s="90"/>
      <c r="DP416" s="90"/>
      <c r="DQ416" s="90"/>
      <c r="DR416" s="90"/>
      <c r="DS416" s="90"/>
      <c r="DT416" s="90"/>
      <c r="DU416" s="90"/>
      <c r="DV416" s="90"/>
      <c r="DW416" s="90"/>
      <c r="DX416" s="90"/>
      <c r="DY416" s="90"/>
      <c r="DZ416" s="90"/>
      <c r="EA416" s="90"/>
      <c r="EB416" s="90"/>
      <c r="EC416" s="90"/>
      <c r="ED416" s="90"/>
      <c r="EE416" s="90"/>
      <c r="EF416" s="90"/>
      <c r="EG416" s="90"/>
      <c r="EH416" s="90"/>
      <c r="EI416" s="90"/>
      <c r="EJ416" s="90"/>
      <c r="EK416" s="90"/>
      <c r="EL416" s="90"/>
      <c r="EM416" s="90"/>
    </row>
    <row r="417" spans="1:143" ht="11.25" customHeight="1" x14ac:dyDescent="0.25">
      <c r="A417" s="90"/>
      <c r="B417" s="90"/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  <c r="AA417" s="115"/>
      <c r="AB417" s="91"/>
      <c r="AC417" s="91"/>
      <c r="AD417" s="91"/>
      <c r="AE417" s="118"/>
      <c r="AF417" s="118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6"/>
      <c r="AV417" s="96"/>
      <c r="AW417" s="96"/>
      <c r="AX417" s="96"/>
      <c r="AY417" s="96"/>
      <c r="AZ417" s="91"/>
      <c r="BA417" s="91"/>
      <c r="BB417" s="91"/>
      <c r="BC417" s="91"/>
      <c r="BD417" s="91"/>
      <c r="BE417" s="91"/>
      <c r="BF417" s="91"/>
      <c r="BG417" s="91"/>
      <c r="BH417" s="91"/>
      <c r="BI417" s="91"/>
      <c r="BJ417" s="91"/>
      <c r="BK417" s="91"/>
      <c r="BL417" s="91"/>
      <c r="BM417" s="91"/>
      <c r="BN417" s="91"/>
      <c r="BO417" s="91"/>
      <c r="BP417" s="91"/>
      <c r="BQ417" s="91"/>
      <c r="BR417" s="91"/>
      <c r="BS417" s="91"/>
      <c r="BT417" s="91"/>
      <c r="BU417" s="91"/>
      <c r="BV417" s="91"/>
      <c r="BW417" s="91"/>
      <c r="BX417" s="143"/>
      <c r="BY417" s="143"/>
      <c r="BZ417" s="143"/>
      <c r="CA417" s="143"/>
      <c r="CB417" s="143"/>
      <c r="CC417" s="143"/>
      <c r="CD417" s="143"/>
      <c r="CE417" s="143"/>
      <c r="CF417" s="143"/>
      <c r="CG417" s="143"/>
      <c r="CH417" s="143"/>
      <c r="CI417" s="143"/>
      <c r="CJ417" s="143"/>
      <c r="CK417" s="143"/>
      <c r="CL417" s="143"/>
      <c r="CM417" s="90"/>
      <c r="CN417" s="90"/>
      <c r="CO417" s="90"/>
      <c r="CP417" s="90"/>
      <c r="CQ417" s="90"/>
      <c r="CR417" s="90"/>
      <c r="CS417" s="90"/>
      <c r="CT417" s="90"/>
      <c r="CU417" s="90"/>
      <c r="CV417" s="90"/>
      <c r="CW417" s="90"/>
      <c r="CX417" s="90"/>
      <c r="CY417" s="90"/>
      <c r="CZ417" s="90"/>
      <c r="DA417" s="90"/>
      <c r="DB417" s="90"/>
      <c r="DC417" s="90"/>
      <c r="DD417" s="90"/>
      <c r="DE417" s="90"/>
      <c r="DF417" s="90"/>
      <c r="DG417" s="90"/>
      <c r="DH417" s="90"/>
      <c r="DI417" s="90"/>
      <c r="DJ417" s="90"/>
      <c r="DK417" s="90"/>
      <c r="DL417" s="90"/>
      <c r="DM417" s="90"/>
      <c r="DN417" s="90"/>
      <c r="DO417" s="90"/>
      <c r="DP417" s="90"/>
      <c r="DQ417" s="90"/>
      <c r="DR417" s="90"/>
      <c r="DS417" s="90"/>
      <c r="DT417" s="90"/>
      <c r="DU417" s="90"/>
      <c r="DV417" s="90"/>
      <c r="DW417" s="90"/>
      <c r="DX417" s="90"/>
      <c r="DY417" s="90"/>
      <c r="DZ417" s="90"/>
      <c r="EA417" s="90"/>
      <c r="EB417" s="90"/>
      <c r="EC417" s="90"/>
      <c r="ED417" s="90"/>
      <c r="EE417" s="90"/>
      <c r="EF417" s="90"/>
      <c r="EG417" s="90"/>
      <c r="EH417" s="90"/>
      <c r="EI417" s="90"/>
      <c r="EJ417" s="90"/>
      <c r="EK417" s="90"/>
      <c r="EL417" s="90"/>
      <c r="EM417" s="90"/>
    </row>
    <row r="418" spans="1:143" ht="11.25" customHeight="1" x14ac:dyDescent="0.25">
      <c r="A418" s="90"/>
      <c r="B418" s="90"/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  <c r="AA418" s="115"/>
      <c r="AB418" s="91"/>
      <c r="AC418" s="91"/>
      <c r="AD418" s="91"/>
      <c r="AE418" s="94" t="s">
        <v>320</v>
      </c>
      <c r="AF418" s="118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6"/>
      <c r="AV418" s="96"/>
      <c r="AW418" s="96"/>
      <c r="AX418" s="96"/>
      <c r="AY418" s="96"/>
      <c r="AZ418" s="91"/>
      <c r="BA418" s="91"/>
      <c r="BB418" s="91"/>
      <c r="BC418" s="91"/>
      <c r="BD418" s="91"/>
      <c r="BE418" s="91"/>
      <c r="BF418" s="91"/>
      <c r="BG418" s="91"/>
      <c r="BH418" s="91"/>
      <c r="BI418" s="91"/>
      <c r="BJ418" s="91"/>
      <c r="BK418" s="91"/>
      <c r="BL418" s="91"/>
      <c r="BM418" s="91"/>
      <c r="BN418" s="91"/>
      <c r="BO418" s="91"/>
      <c r="BP418" s="91"/>
      <c r="BQ418" s="91"/>
      <c r="BR418" s="91"/>
      <c r="BS418" s="91"/>
      <c r="BT418" s="91"/>
      <c r="BU418" s="91"/>
      <c r="BV418" s="91"/>
      <c r="BW418" s="91"/>
      <c r="BX418" s="143"/>
      <c r="BY418" s="143"/>
      <c r="BZ418" s="143"/>
      <c r="CA418" s="143"/>
      <c r="CB418" s="143"/>
      <c r="CC418" s="143"/>
      <c r="CD418" s="143"/>
      <c r="CE418" s="143"/>
      <c r="CF418" s="143"/>
      <c r="CG418" s="143"/>
      <c r="CH418" s="143"/>
      <c r="CI418" s="143"/>
      <c r="CJ418" s="143"/>
      <c r="CK418" s="143"/>
      <c r="CL418" s="143"/>
      <c r="CM418" s="90"/>
      <c r="CN418" s="90"/>
      <c r="CO418" s="90"/>
      <c r="CP418" s="90"/>
      <c r="CQ418" s="90"/>
      <c r="CR418" s="90"/>
      <c r="CS418" s="90"/>
      <c r="CT418" s="90"/>
      <c r="CU418" s="90"/>
      <c r="CV418" s="90"/>
      <c r="CW418" s="90"/>
      <c r="CX418" s="90"/>
      <c r="CY418" s="90"/>
      <c r="CZ418" s="90"/>
      <c r="DA418" s="90"/>
      <c r="DB418" s="90"/>
      <c r="DC418" s="90"/>
      <c r="DD418" s="90"/>
      <c r="DE418" s="90"/>
      <c r="DF418" s="90"/>
      <c r="DG418" s="90"/>
      <c r="DH418" s="90"/>
      <c r="DI418" s="90"/>
      <c r="DJ418" s="90"/>
      <c r="DK418" s="90"/>
      <c r="DL418" s="90"/>
      <c r="DM418" s="90"/>
      <c r="DN418" s="90"/>
      <c r="DO418" s="90"/>
      <c r="DP418" s="90"/>
      <c r="DQ418" s="90"/>
      <c r="DR418" s="90"/>
      <c r="DS418" s="90"/>
      <c r="DT418" s="90"/>
      <c r="DU418" s="90"/>
      <c r="DV418" s="90"/>
      <c r="DW418" s="90"/>
      <c r="DX418" s="90"/>
      <c r="DY418" s="90"/>
      <c r="DZ418" s="90"/>
      <c r="EA418" s="90"/>
      <c r="EB418" s="90"/>
      <c r="EC418" s="90"/>
      <c r="ED418" s="90"/>
      <c r="EE418" s="90"/>
      <c r="EF418" s="90"/>
      <c r="EG418" s="90"/>
      <c r="EH418" s="90"/>
      <c r="EI418" s="90"/>
      <c r="EJ418" s="90"/>
      <c r="EK418" s="90"/>
      <c r="EL418" s="90"/>
      <c r="EM418" s="90"/>
    </row>
    <row r="419" spans="1:143" ht="31.5" customHeight="1" x14ac:dyDescent="0.25">
      <c r="A419" s="43" t="s">
        <v>53</v>
      </c>
      <c r="B419" s="43" t="s">
        <v>46</v>
      </c>
      <c r="C419" s="146" t="s">
        <v>20</v>
      </c>
      <c r="D419" s="146" t="s">
        <v>49</v>
      </c>
      <c r="E419" s="13" t="s">
        <v>48</v>
      </c>
      <c r="F419" s="13" t="s">
        <v>47</v>
      </c>
      <c r="G419" s="43" t="s">
        <v>54</v>
      </c>
      <c r="H419" s="43" t="s">
        <v>72</v>
      </c>
      <c r="I419" s="43" t="s">
        <v>116</v>
      </c>
      <c r="J419" s="43" t="s">
        <v>117</v>
      </c>
      <c r="N419" s="13">
        <v>0</v>
      </c>
      <c r="O419" s="13">
        <v>1</v>
      </c>
      <c r="P419" s="13">
        <v>2</v>
      </c>
      <c r="Q419" s="13">
        <v>3</v>
      </c>
      <c r="R419" s="13">
        <v>4</v>
      </c>
      <c r="S419" s="13">
        <v>5</v>
      </c>
      <c r="T419" s="13">
        <v>6</v>
      </c>
      <c r="U419" s="13">
        <v>7</v>
      </c>
      <c r="V419" s="13">
        <v>8</v>
      </c>
      <c r="AA419" s="35"/>
      <c r="AB419" s="38"/>
      <c r="AC419" s="36"/>
      <c r="AD419" s="35"/>
      <c r="AE419" s="195"/>
      <c r="AF419" s="195"/>
      <c r="AG419" s="195"/>
      <c r="AH419" s="195"/>
      <c r="AI419" s="195"/>
      <c r="AJ419" s="195"/>
      <c r="AK419" s="195"/>
      <c r="AL419" s="195"/>
      <c r="AM419" s="195"/>
      <c r="AN419" s="195" t="s">
        <v>67</v>
      </c>
      <c r="AO419" s="195"/>
      <c r="AP419" s="195"/>
      <c r="AQ419" s="195"/>
      <c r="AR419" s="195"/>
      <c r="AS419" s="195"/>
      <c r="AT419" s="195"/>
      <c r="AU419" s="195"/>
      <c r="AV419" s="195"/>
      <c r="AW419" s="195"/>
      <c r="AX419" s="195"/>
      <c r="AY419" s="195"/>
      <c r="AZ419" s="195"/>
      <c r="BA419" s="195"/>
      <c r="BB419" s="195" t="s">
        <v>45</v>
      </c>
      <c r="BC419" s="195"/>
      <c r="BD419" s="195"/>
      <c r="BE419" s="195"/>
      <c r="BF419" s="195"/>
      <c r="BG419" s="195"/>
      <c r="BH419" s="196" t="s">
        <v>105</v>
      </c>
      <c r="BI419" s="196"/>
      <c r="BJ419" s="196"/>
      <c r="BK419" s="196"/>
      <c r="BL419" s="196"/>
      <c r="BM419" s="196"/>
      <c r="BN419" s="196" t="s">
        <v>43</v>
      </c>
      <c r="BO419" s="196"/>
      <c r="BP419" s="196"/>
      <c r="BQ419" s="196"/>
      <c r="BR419" s="196"/>
      <c r="BS419" s="196"/>
      <c r="BT419" s="41"/>
      <c r="BU419" s="40"/>
      <c r="BV419" s="42"/>
      <c r="BW419" s="110"/>
      <c r="BX419" s="143"/>
      <c r="BY419" s="143"/>
      <c r="BZ419" s="143"/>
      <c r="CA419" s="143"/>
      <c r="CB419" s="143"/>
      <c r="CC419" s="143"/>
      <c r="CD419" s="143"/>
      <c r="CE419" s="143"/>
      <c r="CF419" s="143"/>
      <c r="CG419" s="143"/>
      <c r="CH419" s="143"/>
      <c r="CI419" s="143"/>
      <c r="CJ419" s="143"/>
      <c r="CK419" s="143"/>
      <c r="CL419" s="143"/>
      <c r="CM419" s="90"/>
      <c r="CN419" s="90"/>
    </row>
    <row r="420" spans="1:143" ht="20.25" customHeight="1" x14ac:dyDescent="0.25">
      <c r="A420" s="13" t="s">
        <v>48</v>
      </c>
      <c r="B420" s="13" t="s">
        <v>48</v>
      </c>
      <c r="C420" s="13">
        <v>1</v>
      </c>
      <c r="D420" s="13">
        <v>1</v>
      </c>
      <c r="E420" s="13">
        <v>1</v>
      </c>
      <c r="F420" s="13">
        <f>F416</f>
        <v>0</v>
      </c>
      <c r="G420" s="13" t="s">
        <v>68</v>
      </c>
      <c r="H420" s="13">
        <f>SoftwareEST!W64</f>
        <v>9879999999997</v>
      </c>
      <c r="W420" s="13">
        <f t="shared" ref="W420" si="40">IF(F420="","",HLOOKUP(F420,$N$113:$V$119,7,0))</f>
        <v>0</v>
      </c>
      <c r="X420" s="13" t="str">
        <f>CONCATENATE(F420,A420,G420)</f>
        <v>0VS</v>
      </c>
      <c r="AA420" s="35"/>
      <c r="AB420" s="38"/>
      <c r="AC420" s="36"/>
      <c r="AD420" s="35"/>
      <c r="AE420" s="57"/>
      <c r="AF420" s="56"/>
      <c r="AG420" s="56"/>
      <c r="AH420" s="56"/>
      <c r="AI420" s="56"/>
      <c r="AJ420" s="56"/>
      <c r="AK420" s="56"/>
      <c r="AL420" s="56"/>
      <c r="AM420" s="56"/>
      <c r="AN420" s="151" t="str">
        <f>VLOOKUP(H420,SoftwareEST!$W$1:$AU$486,9,0)</f>
        <v xml:space="preserve">Estafette editie 2 Leestrainer groep 4 t/m 6 </v>
      </c>
      <c r="AO420" s="151"/>
      <c r="AP420" s="151"/>
      <c r="AQ420" s="151"/>
      <c r="AR420" s="151"/>
      <c r="AS420" s="151"/>
      <c r="AT420" s="151"/>
      <c r="AU420" s="151"/>
      <c r="AV420" s="151"/>
      <c r="AW420" s="151"/>
      <c r="AX420" s="151"/>
      <c r="AY420" s="151"/>
      <c r="AZ420" s="151"/>
      <c r="BA420" s="151"/>
      <c r="BB420" s="156">
        <f>VLOOKUP(CONCATENATE(H420,1),SoftwareEST!$W$1:$AU$486,18,0)</f>
        <v>146</v>
      </c>
      <c r="BC420" s="156"/>
      <c r="BD420" s="156"/>
      <c r="BE420" s="156"/>
      <c r="BF420" s="156"/>
      <c r="BG420" s="156"/>
      <c r="BH420" s="157">
        <v>0</v>
      </c>
      <c r="BI420" s="157"/>
      <c r="BJ420" s="157"/>
      <c r="BK420" s="157"/>
      <c r="BL420" s="157"/>
      <c r="BM420" s="157"/>
      <c r="BN420" s="158">
        <f t="shared" ref="BN420" si="41">IF(BH420="","",BB420*BH420)</f>
        <v>0</v>
      </c>
      <c r="BO420" s="158"/>
      <c r="BP420" s="158"/>
      <c r="BQ420" s="158"/>
      <c r="BR420" s="158"/>
      <c r="BS420" s="158"/>
      <c r="BT420" s="41"/>
      <c r="BU420" s="40"/>
      <c r="BV420" s="40"/>
      <c r="BW420" s="110"/>
      <c r="BX420" s="143"/>
      <c r="BY420" s="143"/>
      <c r="BZ420" s="143"/>
      <c r="CA420" s="143"/>
      <c r="CB420" s="143"/>
      <c r="CC420" s="143"/>
      <c r="CD420" s="143"/>
      <c r="CE420" s="143"/>
      <c r="CF420" s="143"/>
      <c r="CG420" s="143"/>
      <c r="CH420" s="143"/>
      <c r="CI420" s="143"/>
      <c r="CJ420" s="143"/>
      <c r="CK420" s="143"/>
      <c r="CL420" s="143"/>
      <c r="CM420" s="90"/>
      <c r="CN420" s="90"/>
    </row>
    <row r="421" spans="1:143" ht="11.25" customHeight="1" x14ac:dyDescent="0.25">
      <c r="A421" s="90"/>
      <c r="B421" s="90"/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  <c r="AA421" s="115"/>
      <c r="AB421" s="91"/>
      <c r="AC421" s="91"/>
      <c r="AD421" s="91"/>
      <c r="AE421" s="118"/>
      <c r="AF421" s="118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6"/>
      <c r="AV421" s="96"/>
      <c r="AW421" s="96"/>
      <c r="AX421" s="96"/>
      <c r="AY421" s="96"/>
      <c r="AZ421" s="91"/>
      <c r="BA421" s="91"/>
      <c r="BB421" s="91"/>
      <c r="BC421" s="91"/>
      <c r="BD421" s="91"/>
      <c r="BE421" s="91"/>
      <c r="BF421" s="91"/>
      <c r="BG421" s="91"/>
      <c r="BH421" s="91"/>
      <c r="BI421" s="91"/>
      <c r="BJ421" s="91"/>
      <c r="BK421" s="91"/>
      <c r="BL421" s="91"/>
      <c r="BM421" s="91"/>
      <c r="BN421" s="91"/>
      <c r="BO421" s="91"/>
      <c r="BP421" s="91"/>
      <c r="BQ421" s="91"/>
      <c r="BR421" s="91"/>
      <c r="BS421" s="91"/>
      <c r="BT421" s="91"/>
      <c r="BU421" s="91"/>
      <c r="BV421" s="91"/>
      <c r="BW421" s="110"/>
      <c r="BX421" s="143"/>
      <c r="BY421" s="143"/>
      <c r="BZ421" s="143"/>
      <c r="CA421" s="143"/>
      <c r="CB421" s="143"/>
      <c r="CC421" s="143"/>
      <c r="CD421" s="143"/>
      <c r="CE421" s="143"/>
      <c r="CF421" s="143"/>
      <c r="CG421" s="143"/>
      <c r="CH421" s="143"/>
      <c r="CI421" s="143"/>
      <c r="CJ421" s="143"/>
      <c r="CK421" s="143"/>
      <c r="CL421" s="143"/>
      <c r="CM421" s="90"/>
      <c r="CN421" s="90"/>
      <c r="CO421" s="90"/>
      <c r="CP421" s="90"/>
      <c r="CQ421" s="90"/>
      <c r="CR421" s="90"/>
      <c r="CS421" s="90"/>
      <c r="CT421" s="90"/>
      <c r="CU421" s="90"/>
      <c r="CV421" s="90"/>
      <c r="CW421" s="90"/>
      <c r="CX421" s="90"/>
      <c r="CY421" s="90"/>
      <c r="CZ421" s="90"/>
      <c r="DA421" s="90"/>
      <c r="DB421" s="90"/>
      <c r="DC421" s="90"/>
      <c r="DD421" s="90"/>
      <c r="DE421" s="90"/>
      <c r="DF421" s="90"/>
      <c r="DG421" s="90"/>
      <c r="DH421" s="90"/>
      <c r="DI421" s="90"/>
      <c r="DJ421" s="90"/>
      <c r="DK421" s="90"/>
      <c r="DL421" s="90"/>
      <c r="DM421" s="90"/>
      <c r="DN421" s="90"/>
      <c r="DO421" s="90"/>
      <c r="DP421" s="90"/>
      <c r="DQ421" s="90"/>
      <c r="DR421" s="90"/>
      <c r="DS421" s="90"/>
      <c r="DT421" s="90"/>
      <c r="DU421" s="90"/>
      <c r="DV421" s="90"/>
      <c r="DW421" s="90"/>
      <c r="DX421" s="90"/>
      <c r="DY421" s="90"/>
      <c r="DZ421" s="90"/>
      <c r="EA421" s="90"/>
      <c r="EB421" s="90"/>
      <c r="EC421" s="90"/>
      <c r="ED421" s="90"/>
      <c r="EE421" s="90"/>
      <c r="EF421" s="90"/>
      <c r="EG421" s="90"/>
      <c r="EH421" s="90"/>
      <c r="EI421" s="90"/>
      <c r="EJ421" s="90"/>
      <c r="EK421" s="90"/>
      <c r="EL421" s="90"/>
      <c r="EM421" s="90"/>
    </row>
    <row r="422" spans="1:143" ht="15.6" x14ac:dyDescent="0.3">
      <c r="A422" s="90"/>
      <c r="B422" s="90"/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  <c r="AA422" s="91"/>
      <c r="AB422" s="91"/>
      <c r="AC422" s="91"/>
      <c r="AD422" s="91"/>
      <c r="AE422" s="92" t="s">
        <v>182</v>
      </c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AX422" s="91"/>
      <c r="AY422" s="91"/>
      <c r="AZ422" s="91"/>
      <c r="BA422" s="91"/>
      <c r="BB422" s="91"/>
      <c r="BC422" s="91"/>
      <c r="BD422" s="91"/>
      <c r="BE422" s="91"/>
      <c r="BF422" s="91"/>
      <c r="BG422" s="91"/>
      <c r="BH422" s="91"/>
      <c r="BI422" s="91"/>
      <c r="BJ422" s="91"/>
      <c r="BK422" s="91"/>
      <c r="BL422" s="91"/>
      <c r="BM422" s="91"/>
      <c r="BN422" s="91"/>
      <c r="BO422" s="91"/>
      <c r="BP422" s="91"/>
      <c r="BQ422" s="91"/>
      <c r="BR422" s="91"/>
      <c r="BS422" s="91"/>
      <c r="BT422" s="91"/>
      <c r="BU422" s="91"/>
      <c r="BV422" s="91"/>
      <c r="BW422" s="91"/>
      <c r="BX422" s="143"/>
      <c r="BY422" s="143"/>
      <c r="BZ422" s="143"/>
      <c r="CA422" s="143"/>
      <c r="CB422" s="143"/>
      <c r="CC422" s="143"/>
      <c r="CD422" s="143"/>
      <c r="CE422" s="143"/>
      <c r="CF422" s="143"/>
      <c r="CG422" s="143"/>
      <c r="CH422" s="143"/>
      <c r="CI422" s="143"/>
      <c r="CJ422" s="143"/>
      <c r="CK422" s="143"/>
      <c r="CL422" s="143"/>
      <c r="CM422" s="90"/>
      <c r="CN422" s="90"/>
      <c r="CO422" s="90"/>
      <c r="CP422" s="90"/>
      <c r="CQ422" s="90"/>
      <c r="CR422" s="90"/>
      <c r="CS422" s="90"/>
      <c r="CT422" s="90"/>
      <c r="CU422" s="90"/>
      <c r="CV422" s="90"/>
      <c r="CW422" s="90"/>
      <c r="CX422" s="90"/>
      <c r="CY422" s="90"/>
      <c r="CZ422" s="90"/>
      <c r="DA422" s="90"/>
      <c r="DB422" s="90"/>
      <c r="DC422" s="90"/>
      <c r="DD422" s="90"/>
      <c r="DE422" s="90"/>
      <c r="DF422" s="90"/>
      <c r="DG422" s="90"/>
      <c r="DH422" s="90"/>
      <c r="DI422" s="90"/>
      <c r="DJ422" s="90"/>
      <c r="DK422" s="90"/>
      <c r="DL422" s="90"/>
      <c r="DM422" s="90"/>
      <c r="DN422" s="90"/>
      <c r="DO422" s="90"/>
      <c r="DP422" s="90"/>
      <c r="DQ422" s="90"/>
      <c r="DR422" s="90"/>
      <c r="DS422" s="90"/>
      <c r="DT422" s="90"/>
      <c r="DU422" s="90"/>
      <c r="DV422" s="90"/>
      <c r="DW422" s="90"/>
      <c r="DX422" s="90"/>
      <c r="DY422" s="90"/>
      <c r="DZ422" s="90"/>
      <c r="EA422" s="90"/>
      <c r="EB422" s="90"/>
      <c r="EC422" s="90"/>
      <c r="ED422" s="90"/>
      <c r="EE422" s="90"/>
      <c r="EF422" s="90"/>
      <c r="EG422" s="90"/>
      <c r="EH422" s="90"/>
      <c r="EI422" s="90"/>
      <c r="EJ422" s="90"/>
      <c r="EK422" s="90"/>
      <c r="EL422" s="90"/>
      <c r="EM422" s="90"/>
    </row>
    <row r="423" spans="1:143" ht="11.25" customHeight="1" x14ac:dyDescent="0.25">
      <c r="A423" s="90"/>
      <c r="B423" s="90"/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  <c r="AA423" s="115"/>
      <c r="AB423" s="91"/>
      <c r="AC423" s="91"/>
      <c r="AD423" s="91"/>
      <c r="AE423" s="118"/>
      <c r="AF423" s="118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6"/>
      <c r="AV423" s="96"/>
      <c r="AW423" s="96"/>
      <c r="AX423" s="96"/>
      <c r="AY423" s="96"/>
      <c r="AZ423" s="91"/>
      <c r="BA423" s="91"/>
      <c r="BB423" s="91"/>
      <c r="BC423" s="91"/>
      <c r="BD423" s="91"/>
      <c r="BE423" s="91"/>
      <c r="BF423" s="91"/>
      <c r="BG423" s="91"/>
      <c r="BH423" s="91"/>
      <c r="BI423" s="91"/>
      <c r="BJ423" s="91"/>
      <c r="BK423" s="91"/>
      <c r="BL423" s="91"/>
      <c r="BM423" s="91"/>
      <c r="BN423" s="91"/>
      <c r="BO423" s="91"/>
      <c r="BP423" s="91"/>
      <c r="BQ423" s="91"/>
      <c r="BR423" s="91"/>
      <c r="BS423" s="91"/>
      <c r="BT423" s="91"/>
      <c r="BU423" s="91"/>
      <c r="BV423" s="91"/>
      <c r="BW423" s="91"/>
      <c r="BX423" s="143"/>
      <c r="BY423" s="143"/>
      <c r="BZ423" s="143"/>
      <c r="CA423" s="143"/>
      <c r="CB423" s="143"/>
      <c r="CC423" s="143"/>
      <c r="CD423" s="143"/>
      <c r="CE423" s="143"/>
      <c r="CF423" s="143"/>
      <c r="CG423" s="143"/>
      <c r="CH423" s="143"/>
      <c r="CI423" s="143"/>
      <c r="CJ423" s="143"/>
      <c r="CK423" s="143"/>
      <c r="CL423" s="143"/>
      <c r="CM423" s="90"/>
      <c r="CN423" s="90"/>
      <c r="CO423" s="90"/>
      <c r="CP423" s="90"/>
      <c r="CQ423" s="90"/>
      <c r="CR423" s="90"/>
      <c r="CS423" s="90"/>
      <c r="CT423" s="90"/>
      <c r="CU423" s="90"/>
      <c r="CV423" s="90"/>
      <c r="CW423" s="90"/>
      <c r="CX423" s="90"/>
      <c r="CY423" s="90"/>
      <c r="CZ423" s="90"/>
      <c r="DA423" s="90"/>
      <c r="DB423" s="90"/>
      <c r="DC423" s="90"/>
      <c r="DD423" s="90"/>
      <c r="DE423" s="90"/>
      <c r="DF423" s="90"/>
      <c r="DG423" s="90"/>
      <c r="DH423" s="90"/>
      <c r="DI423" s="90"/>
      <c r="DJ423" s="90"/>
      <c r="DK423" s="90"/>
      <c r="DL423" s="90"/>
      <c r="DM423" s="90"/>
      <c r="DN423" s="90"/>
      <c r="DO423" s="90"/>
      <c r="DP423" s="90"/>
      <c r="DQ423" s="90"/>
      <c r="DR423" s="90"/>
      <c r="DS423" s="90"/>
      <c r="DT423" s="90"/>
      <c r="DU423" s="90"/>
      <c r="DV423" s="90"/>
      <c r="DW423" s="90"/>
      <c r="DX423" s="90"/>
      <c r="DY423" s="90"/>
      <c r="DZ423" s="90"/>
      <c r="EA423" s="90"/>
      <c r="EB423" s="90"/>
      <c r="EC423" s="90"/>
      <c r="ED423" s="90"/>
      <c r="EE423" s="90"/>
      <c r="EF423" s="90"/>
      <c r="EG423" s="90"/>
      <c r="EH423" s="90"/>
      <c r="EI423" s="90"/>
      <c r="EJ423" s="90"/>
      <c r="EK423" s="90"/>
      <c r="EL423" s="90"/>
      <c r="EM423" s="90"/>
    </row>
    <row r="424" spans="1:143" ht="11.25" customHeight="1" x14ac:dyDescent="0.25">
      <c r="A424" s="90"/>
      <c r="B424" s="90"/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  <c r="AA424" s="115"/>
      <c r="AB424" s="91"/>
      <c r="AC424" s="91"/>
      <c r="AD424" s="91"/>
      <c r="AE424" s="118"/>
      <c r="AF424" s="118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6"/>
      <c r="AV424" s="96"/>
      <c r="AW424" s="96"/>
      <c r="AX424" s="96"/>
      <c r="AY424" s="96"/>
      <c r="AZ424" s="91"/>
      <c r="BA424" s="91"/>
      <c r="BB424" s="91"/>
      <c r="BC424" s="91"/>
      <c r="BD424" s="91"/>
      <c r="BE424" s="91"/>
      <c r="BF424" s="91"/>
      <c r="BG424" s="91"/>
      <c r="BH424" s="91"/>
      <c r="BI424" s="91"/>
      <c r="BJ424" s="91"/>
      <c r="BK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  <c r="BV424" s="91"/>
      <c r="BW424" s="91"/>
      <c r="BX424" s="143"/>
      <c r="BY424" s="143"/>
      <c r="BZ424" s="143"/>
      <c r="CA424" s="143"/>
      <c r="CB424" s="143"/>
      <c r="CC424" s="143"/>
      <c r="CD424" s="143"/>
      <c r="CE424" s="143"/>
      <c r="CF424" s="143"/>
      <c r="CG424" s="143"/>
      <c r="CH424" s="143"/>
      <c r="CI424" s="143"/>
      <c r="CJ424" s="143"/>
      <c r="CK424" s="143"/>
      <c r="CL424" s="143"/>
      <c r="CM424" s="90"/>
      <c r="CN424" s="90"/>
      <c r="CO424" s="90"/>
      <c r="CP424" s="90"/>
      <c r="CQ424" s="90"/>
      <c r="CR424" s="90"/>
      <c r="CS424" s="90"/>
      <c r="CT424" s="90"/>
      <c r="CU424" s="90"/>
      <c r="CV424" s="90"/>
      <c r="CW424" s="90"/>
      <c r="CX424" s="90"/>
      <c r="CY424" s="90"/>
      <c r="CZ424" s="90"/>
      <c r="DA424" s="90"/>
      <c r="DB424" s="90"/>
      <c r="DC424" s="90"/>
      <c r="DD424" s="90"/>
      <c r="DE424" s="90"/>
      <c r="DF424" s="90"/>
      <c r="DG424" s="90"/>
      <c r="DH424" s="90"/>
      <c r="DI424" s="90"/>
      <c r="DJ424" s="90"/>
      <c r="DK424" s="90"/>
      <c r="DL424" s="90"/>
      <c r="DM424" s="90"/>
      <c r="DN424" s="90"/>
      <c r="DO424" s="90"/>
      <c r="DP424" s="90"/>
      <c r="DQ424" s="90"/>
      <c r="DR424" s="90"/>
      <c r="DS424" s="90"/>
      <c r="DT424" s="90"/>
      <c r="DU424" s="90"/>
      <c r="DV424" s="90"/>
      <c r="DW424" s="90"/>
      <c r="DX424" s="90"/>
      <c r="DY424" s="90"/>
      <c r="DZ424" s="90"/>
      <c r="EA424" s="90"/>
      <c r="EB424" s="90"/>
      <c r="EC424" s="90"/>
      <c r="ED424" s="90"/>
      <c r="EE424" s="90"/>
      <c r="EF424" s="90"/>
      <c r="EG424" s="90"/>
      <c r="EH424" s="90"/>
      <c r="EI424" s="90"/>
      <c r="EJ424" s="90"/>
      <c r="EK424" s="90"/>
      <c r="EL424" s="90"/>
      <c r="EM424" s="90"/>
    </row>
    <row r="425" spans="1:143" ht="31.5" customHeight="1" x14ac:dyDescent="0.25">
      <c r="A425" s="107" t="s">
        <v>53</v>
      </c>
      <c r="B425" s="107" t="s">
        <v>46</v>
      </c>
      <c r="C425" s="108" t="s">
        <v>20</v>
      </c>
      <c r="D425" s="108" t="s">
        <v>49</v>
      </c>
      <c r="E425" s="90" t="s">
        <v>48</v>
      </c>
      <c r="F425" s="90" t="s">
        <v>47</v>
      </c>
      <c r="G425" s="107" t="s">
        <v>54</v>
      </c>
      <c r="H425" s="107" t="s">
        <v>72</v>
      </c>
      <c r="I425" s="90"/>
      <c r="J425" s="90"/>
      <c r="K425" s="90"/>
      <c r="L425" s="90"/>
      <c r="M425" s="90"/>
      <c r="N425" s="90">
        <v>0</v>
      </c>
      <c r="O425" s="90">
        <v>1</v>
      </c>
      <c r="P425" s="90">
        <v>2</v>
      </c>
      <c r="Q425" s="90">
        <v>3</v>
      </c>
      <c r="R425" s="90">
        <v>4</v>
      </c>
      <c r="S425" s="90">
        <v>5</v>
      </c>
      <c r="T425" s="90">
        <v>6</v>
      </c>
      <c r="U425" s="90">
        <v>7</v>
      </c>
      <c r="V425" s="90">
        <v>8</v>
      </c>
      <c r="W425" s="90" t="s">
        <v>40</v>
      </c>
      <c r="X425" s="90"/>
      <c r="Y425" s="90"/>
      <c r="Z425" s="90"/>
      <c r="AA425" s="93"/>
      <c r="AB425" s="94"/>
      <c r="AC425" s="95"/>
      <c r="AD425" s="109"/>
      <c r="AE425" s="195" t="s">
        <v>66</v>
      </c>
      <c r="AF425" s="195"/>
      <c r="AG425" s="195"/>
      <c r="AH425" s="195"/>
      <c r="AI425" s="195"/>
      <c r="AJ425" s="195"/>
      <c r="AK425" s="195"/>
      <c r="AL425" s="195"/>
      <c r="AM425" s="195"/>
      <c r="AN425" s="195" t="s">
        <v>183</v>
      </c>
      <c r="AO425" s="195"/>
      <c r="AP425" s="195"/>
      <c r="AQ425" s="195"/>
      <c r="AR425" s="195"/>
      <c r="AS425" s="195"/>
      <c r="AT425" s="195"/>
      <c r="AU425" s="195"/>
      <c r="AV425" s="195"/>
      <c r="AW425" s="195"/>
      <c r="AX425" s="195"/>
      <c r="AY425" s="195"/>
      <c r="AZ425" s="195"/>
      <c r="BA425" s="195"/>
      <c r="BB425" s="195" t="s">
        <v>45</v>
      </c>
      <c r="BC425" s="195"/>
      <c r="BD425" s="195"/>
      <c r="BE425" s="195"/>
      <c r="BF425" s="195"/>
      <c r="BG425" s="195"/>
      <c r="BH425" s="196" t="s">
        <v>105</v>
      </c>
      <c r="BI425" s="196"/>
      <c r="BJ425" s="196"/>
      <c r="BK425" s="196"/>
      <c r="BL425" s="196"/>
      <c r="BM425" s="196"/>
      <c r="BN425" s="196" t="s">
        <v>43</v>
      </c>
      <c r="BO425" s="196"/>
      <c r="BP425" s="196"/>
      <c r="BQ425" s="196"/>
      <c r="BR425" s="196"/>
      <c r="BS425" s="196"/>
      <c r="BT425" s="100"/>
      <c r="BU425" s="110"/>
      <c r="BV425" s="111"/>
      <c r="BW425" s="111"/>
      <c r="BX425" s="143"/>
      <c r="BY425" s="143"/>
      <c r="BZ425" s="143"/>
      <c r="CA425" s="143"/>
      <c r="CB425" s="143"/>
      <c r="CC425" s="143"/>
      <c r="CD425" s="143"/>
      <c r="CE425" s="143"/>
      <c r="CF425" s="143"/>
      <c r="CG425" s="143"/>
      <c r="CH425" s="143"/>
      <c r="CI425" s="143"/>
      <c r="CJ425" s="143"/>
      <c r="CK425" s="143"/>
      <c r="CL425" s="143"/>
      <c r="CM425" s="90"/>
      <c r="CN425" s="90"/>
      <c r="CO425" s="90"/>
      <c r="CP425" s="90"/>
      <c r="CQ425" s="90"/>
      <c r="CR425" s="90"/>
      <c r="CS425" s="90"/>
      <c r="CT425" s="90"/>
      <c r="CU425" s="90"/>
      <c r="CV425" s="90"/>
      <c r="CW425" s="90"/>
      <c r="CX425" s="90"/>
      <c r="CY425" s="90"/>
      <c r="CZ425" s="90"/>
      <c r="DA425" s="90"/>
      <c r="DB425" s="90"/>
      <c r="DC425" s="90"/>
      <c r="DD425" s="90"/>
      <c r="DE425" s="90"/>
      <c r="DF425" s="90"/>
      <c r="DG425" s="90"/>
      <c r="DH425" s="90"/>
      <c r="DI425" s="90"/>
      <c r="DJ425" s="90"/>
      <c r="DK425" s="90"/>
      <c r="DL425" s="90"/>
      <c r="DM425" s="90"/>
      <c r="DN425" s="90"/>
      <c r="DO425" s="90"/>
      <c r="DP425" s="90"/>
      <c r="DQ425" s="90"/>
      <c r="DR425" s="90"/>
      <c r="DS425" s="90"/>
      <c r="DT425" s="90"/>
      <c r="DU425" s="90"/>
      <c r="DV425" s="90"/>
      <c r="DW425" s="90"/>
      <c r="DX425" s="90"/>
      <c r="DY425" s="90"/>
      <c r="DZ425" s="90"/>
      <c r="EA425" s="90"/>
      <c r="EB425" s="90"/>
      <c r="EC425" s="90"/>
      <c r="ED425" s="90"/>
      <c r="EE425" s="90"/>
      <c r="EF425" s="90"/>
      <c r="EG425" s="90"/>
      <c r="EH425" s="90"/>
      <c r="EI425" s="90"/>
      <c r="EJ425" s="90"/>
      <c r="EK425" s="90"/>
      <c r="EL425" s="90"/>
      <c r="EM425" s="90"/>
    </row>
    <row r="426" spans="1:143" ht="12.75" customHeight="1" x14ac:dyDescent="0.25">
      <c r="A426" s="90" t="s">
        <v>47</v>
      </c>
      <c r="B426" s="90" t="s">
        <v>88</v>
      </c>
      <c r="C426" s="90">
        <v>1</v>
      </c>
      <c r="D426" s="90">
        <v>1</v>
      </c>
      <c r="E426" s="90">
        <v>1</v>
      </c>
      <c r="F426" s="90" t="e">
        <f>#REF!</f>
        <v>#REF!</v>
      </c>
      <c r="G426" s="90" t="s">
        <v>87</v>
      </c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 t="e">
        <f t="shared" ref="W426:W450" si="42">IF(F426="","",HLOOKUP(F426,$N$113:$V$119,7,0))</f>
        <v>#REF!</v>
      </c>
      <c r="X426" s="90" t="e">
        <f>CONCATENATE(F426,A426,G426)</f>
        <v>#REF!</v>
      </c>
      <c r="Y426" s="90"/>
      <c r="Z426" s="90"/>
      <c r="AA426" s="93"/>
      <c r="AB426" s="94"/>
      <c r="AC426" s="95"/>
      <c r="AD426" s="109"/>
      <c r="AE426" s="199"/>
      <c r="AF426" s="199"/>
      <c r="AG426" s="199"/>
      <c r="AH426" s="199"/>
      <c r="AI426" s="199"/>
      <c r="AJ426" s="199"/>
      <c r="AK426" s="199"/>
      <c r="AL426" s="199"/>
      <c r="AM426" s="199"/>
      <c r="AN426" s="112"/>
      <c r="AO426" s="134" t="s">
        <v>184</v>
      </c>
      <c r="AP426" s="113"/>
      <c r="AQ426" s="113"/>
      <c r="AR426" s="113"/>
      <c r="AS426" s="113"/>
      <c r="AT426" s="112"/>
      <c r="AU426" s="114"/>
      <c r="AV426" s="114"/>
      <c r="AW426" s="114"/>
      <c r="AX426" s="114"/>
      <c r="AY426" s="114"/>
      <c r="AZ426" s="114"/>
      <c r="BA426" s="114"/>
      <c r="BB426" s="200"/>
      <c r="BC426" s="200"/>
      <c r="BD426" s="200"/>
      <c r="BE426" s="200"/>
      <c r="BF426" s="200"/>
      <c r="BG426" s="200"/>
      <c r="BH426" s="194"/>
      <c r="BI426" s="194"/>
      <c r="BJ426" s="194"/>
      <c r="BK426" s="194"/>
      <c r="BL426" s="194"/>
      <c r="BM426" s="194"/>
      <c r="BN426" s="187"/>
      <c r="BO426" s="187"/>
      <c r="BP426" s="187"/>
      <c r="BQ426" s="187"/>
      <c r="BR426" s="187"/>
      <c r="BS426" s="187"/>
      <c r="BT426" s="100"/>
      <c r="BU426" s="110"/>
      <c r="BV426" s="110"/>
      <c r="BW426" s="110"/>
      <c r="BX426" s="143"/>
      <c r="BY426" s="143"/>
      <c r="BZ426" s="143"/>
      <c r="CA426" s="143"/>
      <c r="CB426" s="143"/>
      <c r="CC426" s="143"/>
      <c r="CD426" s="143"/>
      <c r="CE426" s="143"/>
      <c r="CF426" s="143"/>
      <c r="CG426" s="143"/>
      <c r="CH426" s="143"/>
      <c r="CI426" s="143"/>
      <c r="CJ426" s="143"/>
      <c r="CK426" s="143"/>
      <c r="CL426" s="143"/>
      <c r="CM426" s="90"/>
      <c r="CN426" s="90"/>
      <c r="CO426" s="90"/>
      <c r="CP426" s="90"/>
      <c r="CQ426" s="90"/>
      <c r="CR426" s="90"/>
      <c r="CS426" s="90"/>
      <c r="CT426" s="90"/>
      <c r="CU426" s="90"/>
      <c r="CV426" s="90"/>
      <c r="CW426" s="90"/>
      <c r="CX426" s="90"/>
      <c r="CY426" s="90"/>
      <c r="CZ426" s="90"/>
      <c r="DA426" s="90"/>
      <c r="DB426" s="90"/>
      <c r="DC426" s="90"/>
      <c r="DD426" s="90"/>
      <c r="DE426" s="90"/>
      <c r="DF426" s="90"/>
      <c r="DG426" s="90"/>
      <c r="DH426" s="90"/>
      <c r="DI426" s="90"/>
      <c r="DJ426" s="90"/>
      <c r="DK426" s="90"/>
      <c r="DL426" s="90"/>
      <c r="DM426" s="90"/>
      <c r="DN426" s="90"/>
      <c r="DO426" s="90"/>
      <c r="DP426" s="90"/>
      <c r="DQ426" s="90"/>
      <c r="DR426" s="90"/>
      <c r="DS426" s="90"/>
      <c r="DT426" s="90"/>
      <c r="DU426" s="90"/>
      <c r="DV426" s="90"/>
      <c r="DW426" s="90"/>
      <c r="DX426" s="90"/>
      <c r="DY426" s="90"/>
      <c r="DZ426" s="90"/>
      <c r="EA426" s="90"/>
      <c r="EB426" s="90"/>
      <c r="EC426" s="90"/>
      <c r="ED426" s="90"/>
      <c r="EE426" s="90"/>
      <c r="EF426" s="90"/>
      <c r="EG426" s="90"/>
      <c r="EH426" s="90"/>
      <c r="EI426" s="90"/>
      <c r="EJ426" s="90"/>
      <c r="EK426" s="90"/>
      <c r="EL426" s="90"/>
      <c r="EM426" s="90"/>
    </row>
    <row r="427" spans="1:143" ht="13.2" x14ac:dyDescent="0.25">
      <c r="A427" s="90" t="s">
        <v>47</v>
      </c>
      <c r="B427" s="90" t="s">
        <v>88</v>
      </c>
      <c r="C427" s="90">
        <v>1</v>
      </c>
      <c r="D427" s="90">
        <v>1</v>
      </c>
      <c r="E427" s="90">
        <v>1</v>
      </c>
      <c r="F427" s="90" t="e">
        <f t="shared" ref="F427:F449" si="43">F426</f>
        <v>#REF!</v>
      </c>
      <c r="G427" s="90" t="s">
        <v>87</v>
      </c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 t="e">
        <f t="shared" si="42"/>
        <v>#REF!</v>
      </c>
      <c r="X427" s="90" t="e">
        <f>CONCATENATE(F427,A427,G427)</f>
        <v>#REF!</v>
      </c>
      <c r="Y427" s="90"/>
      <c r="Z427" s="90"/>
      <c r="AA427" s="93"/>
      <c r="AB427" s="94"/>
      <c r="AC427" s="95"/>
      <c r="AD427" s="109"/>
      <c r="AE427" s="205" t="s">
        <v>185</v>
      </c>
      <c r="AF427" s="205"/>
      <c r="AG427" s="205"/>
      <c r="AH427" s="205"/>
      <c r="AI427" s="205"/>
      <c r="AJ427" s="205"/>
      <c r="AK427" s="205"/>
      <c r="AL427" s="205"/>
      <c r="AM427" s="205"/>
      <c r="AN427" s="117"/>
      <c r="AO427" s="118" t="s">
        <v>263</v>
      </c>
      <c r="AP427" s="118"/>
      <c r="AQ427" s="118"/>
      <c r="AR427" s="118"/>
      <c r="AS427" s="118"/>
      <c r="AT427" s="119"/>
      <c r="AU427" s="104"/>
      <c r="AV427" s="104"/>
      <c r="AW427" s="104"/>
      <c r="AX427" s="104"/>
      <c r="AY427" s="104"/>
      <c r="AZ427" s="104"/>
      <c r="BA427" s="104"/>
      <c r="BB427" s="202">
        <v>47.94</v>
      </c>
      <c r="BC427" s="202"/>
      <c r="BD427" s="202"/>
      <c r="BE427" s="202"/>
      <c r="BF427" s="202"/>
      <c r="BG427" s="202"/>
      <c r="BH427" s="203">
        <v>0</v>
      </c>
      <c r="BI427" s="203"/>
      <c r="BJ427" s="203"/>
      <c r="BK427" s="203"/>
      <c r="BL427" s="203"/>
      <c r="BM427" s="203"/>
      <c r="BN427" s="204">
        <f>BH427*BB427</f>
        <v>0</v>
      </c>
      <c r="BO427" s="204"/>
      <c r="BP427" s="204"/>
      <c r="BQ427" s="204"/>
      <c r="BR427" s="204"/>
      <c r="BS427" s="204"/>
      <c r="BT427" s="100"/>
      <c r="BU427" s="110"/>
      <c r="BV427" s="110"/>
      <c r="BW427" s="110"/>
      <c r="BX427" s="143"/>
      <c r="BY427" s="143"/>
      <c r="BZ427" s="143"/>
      <c r="CA427" s="143"/>
      <c r="CB427" s="143"/>
      <c r="CC427" s="143"/>
      <c r="CD427" s="143"/>
      <c r="CE427" s="143"/>
      <c r="CF427" s="143"/>
      <c r="CG427" s="143"/>
      <c r="CH427" s="143"/>
      <c r="CI427" s="143"/>
      <c r="CJ427" s="143"/>
      <c r="CK427" s="143"/>
      <c r="CL427" s="143"/>
      <c r="CM427" s="90"/>
      <c r="CN427" s="90"/>
      <c r="CO427" s="90"/>
      <c r="CP427" s="90"/>
      <c r="CQ427" s="90"/>
      <c r="CR427" s="90"/>
      <c r="CS427" s="90"/>
      <c r="CT427" s="90"/>
      <c r="CU427" s="90"/>
      <c r="CV427" s="90"/>
      <c r="CW427" s="90"/>
      <c r="CX427" s="90"/>
      <c r="CY427" s="90"/>
      <c r="CZ427" s="90"/>
      <c r="DA427" s="90"/>
      <c r="DB427" s="90"/>
      <c r="DC427" s="90"/>
      <c r="DD427" s="90"/>
      <c r="DE427" s="90"/>
      <c r="DF427" s="90"/>
      <c r="DG427" s="90"/>
      <c r="DH427" s="90"/>
      <c r="DI427" s="90"/>
      <c r="DJ427" s="90"/>
      <c r="DK427" s="90"/>
      <c r="DL427" s="90"/>
      <c r="DM427" s="90"/>
      <c r="DN427" s="90"/>
      <c r="DO427" s="90"/>
      <c r="DP427" s="90"/>
      <c r="DQ427" s="90"/>
      <c r="DR427" s="90"/>
      <c r="DS427" s="90"/>
      <c r="DT427" s="90"/>
      <c r="DU427" s="90"/>
      <c r="DV427" s="90"/>
      <c r="DW427" s="90"/>
      <c r="DX427" s="90"/>
      <c r="DY427" s="90"/>
      <c r="DZ427" s="90"/>
      <c r="EA427" s="90"/>
      <c r="EB427" s="90"/>
      <c r="EC427" s="90"/>
      <c r="ED427" s="90"/>
      <c r="EE427" s="90"/>
      <c r="EF427" s="90"/>
      <c r="EG427" s="90"/>
      <c r="EH427" s="90"/>
      <c r="EI427" s="90"/>
      <c r="EJ427" s="90"/>
      <c r="EK427" s="90"/>
      <c r="EL427" s="90"/>
      <c r="EM427" s="90"/>
    </row>
    <row r="428" spans="1:143" ht="12.75" customHeight="1" x14ac:dyDescent="0.25">
      <c r="A428" s="90" t="s">
        <v>47</v>
      </c>
      <c r="B428" s="90" t="s">
        <v>86</v>
      </c>
      <c r="C428" s="90">
        <v>1</v>
      </c>
      <c r="D428" s="90">
        <v>1</v>
      </c>
      <c r="E428" s="90"/>
      <c r="F428" s="90" t="e">
        <f t="shared" si="43"/>
        <v>#REF!</v>
      </c>
      <c r="G428" s="90" t="s">
        <v>87</v>
      </c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 t="e">
        <f t="shared" si="42"/>
        <v>#REF!</v>
      </c>
      <c r="X428" s="90" t="e">
        <f t="shared" ref="X428:X447" si="44">CONCATENATE(F428,A428,G428)</f>
        <v>#REF!</v>
      </c>
      <c r="Y428" s="90"/>
      <c r="Z428" s="90"/>
      <c r="AA428" s="93"/>
      <c r="AB428" s="94"/>
      <c r="AC428" s="95"/>
      <c r="AD428" s="109"/>
      <c r="AE428" s="199" t="s">
        <v>186</v>
      </c>
      <c r="AF428" s="199"/>
      <c r="AG428" s="199"/>
      <c r="AH428" s="199"/>
      <c r="AI428" s="199"/>
      <c r="AJ428" s="199"/>
      <c r="AK428" s="199"/>
      <c r="AL428" s="199"/>
      <c r="AM428" s="199"/>
      <c r="AN428" s="112"/>
      <c r="AO428" s="113" t="s">
        <v>264</v>
      </c>
      <c r="AP428" s="113"/>
      <c r="AQ428" s="113"/>
      <c r="AR428" s="113"/>
      <c r="AS428" s="113"/>
      <c r="AT428" s="112"/>
      <c r="AU428" s="114"/>
      <c r="AV428" s="114"/>
      <c r="AW428" s="114"/>
      <c r="AX428" s="114"/>
      <c r="AY428" s="114"/>
      <c r="AZ428" s="114"/>
      <c r="BA428" s="114"/>
      <c r="BB428" s="200">
        <v>63.92</v>
      </c>
      <c r="BC428" s="200"/>
      <c r="BD428" s="200"/>
      <c r="BE428" s="200"/>
      <c r="BF428" s="200"/>
      <c r="BG428" s="200"/>
      <c r="BH428" s="194">
        <v>0</v>
      </c>
      <c r="BI428" s="194"/>
      <c r="BJ428" s="194"/>
      <c r="BK428" s="194"/>
      <c r="BL428" s="194"/>
      <c r="BM428" s="194"/>
      <c r="BN428" s="187">
        <f t="shared" ref="BN428:BN457" si="45">BH428*BB428</f>
        <v>0</v>
      </c>
      <c r="BO428" s="187"/>
      <c r="BP428" s="187"/>
      <c r="BQ428" s="187"/>
      <c r="BR428" s="187"/>
      <c r="BS428" s="187"/>
      <c r="BT428" s="100"/>
      <c r="BU428" s="110"/>
      <c r="BV428" s="110"/>
      <c r="BW428" s="110"/>
      <c r="BX428" s="143"/>
      <c r="BY428" s="143"/>
      <c r="BZ428" s="143"/>
      <c r="CA428" s="143"/>
      <c r="CB428" s="143"/>
      <c r="CC428" s="143"/>
      <c r="CD428" s="143"/>
      <c r="CE428" s="143"/>
      <c r="CF428" s="143"/>
      <c r="CG428" s="143"/>
      <c r="CH428" s="143"/>
      <c r="CI428" s="143"/>
      <c r="CJ428" s="143"/>
      <c r="CK428" s="143"/>
      <c r="CL428" s="143"/>
      <c r="CM428" s="90"/>
      <c r="CN428" s="90"/>
      <c r="CO428" s="90"/>
      <c r="CP428" s="90"/>
      <c r="CQ428" s="90"/>
      <c r="CR428" s="90"/>
      <c r="CS428" s="90"/>
      <c r="CT428" s="90"/>
      <c r="CU428" s="90"/>
      <c r="CV428" s="90"/>
      <c r="CW428" s="90"/>
      <c r="CX428" s="90"/>
      <c r="CY428" s="90"/>
      <c r="CZ428" s="90"/>
      <c r="DA428" s="90"/>
      <c r="DB428" s="90"/>
      <c r="DC428" s="90"/>
      <c r="DD428" s="90"/>
      <c r="DE428" s="90"/>
      <c r="DF428" s="90"/>
      <c r="DG428" s="90"/>
      <c r="DH428" s="90"/>
      <c r="DI428" s="90"/>
      <c r="DJ428" s="90"/>
      <c r="DK428" s="90"/>
      <c r="DL428" s="90"/>
      <c r="DM428" s="90"/>
      <c r="DN428" s="90"/>
      <c r="DO428" s="90"/>
      <c r="DP428" s="90"/>
      <c r="DQ428" s="90"/>
      <c r="DR428" s="90"/>
      <c r="DS428" s="90"/>
      <c r="DT428" s="90"/>
      <c r="DU428" s="90"/>
      <c r="DV428" s="90"/>
      <c r="DW428" s="90"/>
      <c r="DX428" s="90"/>
      <c r="DY428" s="90"/>
      <c r="DZ428" s="90"/>
      <c r="EA428" s="90"/>
      <c r="EB428" s="90"/>
      <c r="EC428" s="90"/>
      <c r="ED428" s="90"/>
      <c r="EE428" s="90"/>
      <c r="EF428" s="90"/>
      <c r="EG428" s="90"/>
      <c r="EH428" s="90"/>
      <c r="EI428" s="90"/>
      <c r="EJ428" s="90"/>
      <c r="EK428" s="90"/>
      <c r="EL428" s="90"/>
      <c r="EM428" s="90"/>
    </row>
    <row r="429" spans="1:143" ht="12.75" customHeight="1" x14ac:dyDescent="0.25">
      <c r="A429" s="90" t="s">
        <v>47</v>
      </c>
      <c r="B429" s="90" t="s">
        <v>86</v>
      </c>
      <c r="C429" s="90">
        <v>1</v>
      </c>
      <c r="D429" s="90">
        <v>1</v>
      </c>
      <c r="E429" s="90"/>
      <c r="F429" s="90" t="e">
        <f t="shared" si="43"/>
        <v>#REF!</v>
      </c>
      <c r="G429" s="90" t="s">
        <v>87</v>
      </c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 t="e">
        <f t="shared" si="42"/>
        <v>#REF!</v>
      </c>
      <c r="X429" s="90" t="e">
        <f t="shared" si="44"/>
        <v>#REF!</v>
      </c>
      <c r="Y429" s="90"/>
      <c r="Z429" s="90"/>
      <c r="AA429" s="93"/>
      <c r="AB429" s="94"/>
      <c r="AC429" s="95"/>
      <c r="AD429" s="109"/>
      <c r="AE429" s="205" t="s">
        <v>187</v>
      </c>
      <c r="AF429" s="205"/>
      <c r="AG429" s="205"/>
      <c r="AH429" s="205"/>
      <c r="AI429" s="205"/>
      <c r="AJ429" s="205"/>
      <c r="AK429" s="205"/>
      <c r="AL429" s="205"/>
      <c r="AM429" s="205"/>
      <c r="AN429" s="117"/>
      <c r="AO429" s="118" t="s">
        <v>265</v>
      </c>
      <c r="AP429" s="118"/>
      <c r="AQ429" s="118"/>
      <c r="AR429" s="118"/>
      <c r="AS429" s="118"/>
      <c r="AT429" s="119"/>
      <c r="AU429" s="104"/>
      <c r="AV429" s="104"/>
      <c r="AW429" s="104"/>
      <c r="AX429" s="104"/>
      <c r="AY429" s="104"/>
      <c r="AZ429" s="104"/>
      <c r="BA429" s="104"/>
      <c r="BB429" s="202">
        <v>63</v>
      </c>
      <c r="BC429" s="202"/>
      <c r="BD429" s="202"/>
      <c r="BE429" s="202"/>
      <c r="BF429" s="202"/>
      <c r="BG429" s="202"/>
      <c r="BH429" s="203">
        <v>0</v>
      </c>
      <c r="BI429" s="203"/>
      <c r="BJ429" s="203"/>
      <c r="BK429" s="203"/>
      <c r="BL429" s="203"/>
      <c r="BM429" s="203"/>
      <c r="BN429" s="204">
        <f t="shared" si="45"/>
        <v>0</v>
      </c>
      <c r="BO429" s="204"/>
      <c r="BP429" s="204"/>
      <c r="BQ429" s="204"/>
      <c r="BR429" s="204"/>
      <c r="BS429" s="204"/>
      <c r="BT429" s="125"/>
      <c r="BU429" s="126"/>
      <c r="BV429" s="126"/>
      <c r="BW429" s="126"/>
      <c r="BX429" s="143"/>
      <c r="BY429" s="143"/>
      <c r="BZ429" s="143"/>
      <c r="CA429" s="143"/>
      <c r="CB429" s="143"/>
      <c r="CC429" s="143"/>
      <c r="CD429" s="143"/>
      <c r="CE429" s="143"/>
      <c r="CF429" s="143"/>
      <c r="CG429" s="143"/>
      <c r="CH429" s="143"/>
      <c r="CI429" s="143"/>
      <c r="CJ429" s="143"/>
      <c r="CK429" s="143"/>
      <c r="CL429" s="143"/>
      <c r="CM429" s="90"/>
      <c r="CN429" s="90"/>
      <c r="CO429" s="90"/>
      <c r="CP429" s="90"/>
      <c r="CQ429" s="90"/>
      <c r="CR429" s="90"/>
      <c r="CS429" s="90"/>
      <c r="CT429" s="90"/>
      <c r="CU429" s="90"/>
      <c r="CV429" s="90"/>
      <c r="CW429" s="90"/>
      <c r="CX429" s="90"/>
      <c r="CY429" s="90"/>
      <c r="CZ429" s="90"/>
      <c r="DA429" s="90"/>
      <c r="DB429" s="90"/>
      <c r="DC429" s="90"/>
      <c r="DD429" s="90"/>
      <c r="DE429" s="90"/>
      <c r="DF429" s="90"/>
      <c r="DG429" s="90"/>
      <c r="DH429" s="90"/>
      <c r="DI429" s="90"/>
      <c r="DJ429" s="90"/>
      <c r="DK429" s="90"/>
      <c r="DL429" s="90"/>
      <c r="DM429" s="90"/>
      <c r="DN429" s="90"/>
      <c r="DO429" s="90"/>
      <c r="DP429" s="90"/>
      <c r="DQ429" s="90"/>
      <c r="DR429" s="90"/>
      <c r="DS429" s="90"/>
      <c r="DT429" s="90"/>
      <c r="DU429" s="90"/>
      <c r="DV429" s="90"/>
      <c r="DW429" s="90"/>
      <c r="DX429" s="90"/>
      <c r="DY429" s="90"/>
      <c r="DZ429" s="90"/>
      <c r="EA429" s="90"/>
      <c r="EB429" s="90"/>
      <c r="EC429" s="90"/>
      <c r="ED429" s="90"/>
      <c r="EE429" s="90"/>
      <c r="EF429" s="90"/>
      <c r="EG429" s="90"/>
      <c r="EH429" s="90"/>
      <c r="EI429" s="90"/>
      <c r="EJ429" s="90"/>
      <c r="EK429" s="90"/>
      <c r="EL429" s="90"/>
      <c r="EM429" s="90"/>
    </row>
    <row r="430" spans="1:143" ht="13.2" x14ac:dyDescent="0.25">
      <c r="A430" s="90" t="s">
        <v>47</v>
      </c>
      <c r="B430" s="90" t="s">
        <v>86</v>
      </c>
      <c r="C430" s="90">
        <v>1</v>
      </c>
      <c r="D430" s="90">
        <v>1</v>
      </c>
      <c r="E430" s="90"/>
      <c r="F430" s="90" t="e">
        <f t="shared" si="43"/>
        <v>#REF!</v>
      </c>
      <c r="G430" s="90" t="s">
        <v>87</v>
      </c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 t="e">
        <f t="shared" si="42"/>
        <v>#REF!</v>
      </c>
      <c r="X430" s="90" t="e">
        <f t="shared" si="44"/>
        <v>#REF!</v>
      </c>
      <c r="Y430" s="90"/>
      <c r="Z430" s="90"/>
      <c r="AA430" s="93"/>
      <c r="AB430" s="94"/>
      <c r="AC430" s="95"/>
      <c r="AD430" s="109"/>
      <c r="AE430" s="199"/>
      <c r="AF430" s="199"/>
      <c r="AG430" s="199"/>
      <c r="AH430" s="199"/>
      <c r="AI430" s="199"/>
      <c r="AJ430" s="199"/>
      <c r="AK430" s="199"/>
      <c r="AL430" s="199"/>
      <c r="AM430" s="199"/>
      <c r="AN430" s="112"/>
      <c r="AO430" s="134" t="s">
        <v>188</v>
      </c>
      <c r="AP430" s="113"/>
      <c r="AQ430" s="113"/>
      <c r="AR430" s="113"/>
      <c r="AS430" s="113"/>
      <c r="AT430" s="112"/>
      <c r="AU430" s="114"/>
      <c r="AV430" s="114"/>
      <c r="AW430" s="114"/>
      <c r="AX430" s="114"/>
      <c r="AY430" s="114"/>
      <c r="AZ430" s="114"/>
      <c r="BA430" s="114"/>
      <c r="BB430" s="200"/>
      <c r="BC430" s="200"/>
      <c r="BD430" s="200"/>
      <c r="BE430" s="200"/>
      <c r="BF430" s="200"/>
      <c r="BG430" s="200"/>
      <c r="BH430" s="194"/>
      <c r="BI430" s="194"/>
      <c r="BJ430" s="194"/>
      <c r="BK430" s="194"/>
      <c r="BL430" s="194"/>
      <c r="BM430" s="194"/>
      <c r="BN430" s="187"/>
      <c r="BO430" s="187"/>
      <c r="BP430" s="187"/>
      <c r="BQ430" s="187"/>
      <c r="BR430" s="187"/>
      <c r="BS430" s="187"/>
      <c r="BT430" s="125"/>
      <c r="BU430" s="126"/>
      <c r="BV430" s="126"/>
      <c r="BW430" s="126"/>
      <c r="BX430" s="143"/>
      <c r="BY430" s="143"/>
      <c r="BZ430" s="143"/>
      <c r="CA430" s="143"/>
      <c r="CB430" s="143"/>
      <c r="CC430" s="143"/>
      <c r="CD430" s="143"/>
      <c r="CE430" s="143"/>
      <c r="CF430" s="143"/>
      <c r="CG430" s="143"/>
      <c r="CH430" s="143"/>
      <c r="CI430" s="143"/>
      <c r="CJ430" s="143"/>
      <c r="CK430" s="143"/>
      <c r="CL430" s="143"/>
      <c r="CM430" s="90"/>
      <c r="CN430" s="90"/>
      <c r="CO430" s="90"/>
      <c r="CP430" s="90"/>
      <c r="CQ430" s="90"/>
      <c r="CR430" s="90"/>
      <c r="CS430" s="90"/>
      <c r="CT430" s="90"/>
      <c r="CU430" s="90"/>
      <c r="CV430" s="90"/>
      <c r="CW430" s="90"/>
      <c r="CX430" s="90"/>
      <c r="CY430" s="90"/>
      <c r="CZ430" s="90"/>
      <c r="DA430" s="90"/>
      <c r="DB430" s="90"/>
      <c r="DC430" s="90"/>
      <c r="DD430" s="90"/>
      <c r="DE430" s="90"/>
      <c r="DF430" s="90"/>
      <c r="DG430" s="90"/>
      <c r="DH430" s="90"/>
      <c r="DI430" s="90"/>
      <c r="DJ430" s="90"/>
      <c r="DK430" s="90"/>
      <c r="DL430" s="90"/>
      <c r="DM430" s="90"/>
      <c r="DN430" s="90"/>
      <c r="DO430" s="90"/>
      <c r="DP430" s="90"/>
      <c r="DQ430" s="90"/>
      <c r="DR430" s="90"/>
      <c r="DS430" s="90"/>
      <c r="DT430" s="90"/>
      <c r="DU430" s="90"/>
      <c r="DV430" s="90"/>
      <c r="DW430" s="90"/>
      <c r="DX430" s="90"/>
      <c r="DY430" s="90"/>
      <c r="DZ430" s="90"/>
      <c r="EA430" s="90"/>
      <c r="EB430" s="90"/>
      <c r="EC430" s="90"/>
      <c r="ED430" s="90"/>
      <c r="EE430" s="90"/>
      <c r="EF430" s="90"/>
      <c r="EG430" s="90"/>
      <c r="EH430" s="90"/>
      <c r="EI430" s="90"/>
      <c r="EJ430" s="90"/>
      <c r="EK430" s="90"/>
      <c r="EL430" s="90"/>
      <c r="EM430" s="90"/>
    </row>
    <row r="431" spans="1:143" ht="12.75" customHeight="1" x14ac:dyDescent="0.25">
      <c r="A431" s="90" t="s">
        <v>47</v>
      </c>
      <c r="B431" s="90" t="s">
        <v>86</v>
      </c>
      <c r="C431" s="90">
        <v>1</v>
      </c>
      <c r="D431" s="90">
        <v>1</v>
      </c>
      <c r="E431" s="90"/>
      <c r="F431" s="90" t="e">
        <f t="shared" si="43"/>
        <v>#REF!</v>
      </c>
      <c r="G431" s="90" t="s">
        <v>87</v>
      </c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 t="e">
        <f t="shared" si="42"/>
        <v>#REF!</v>
      </c>
      <c r="X431" s="90" t="e">
        <f t="shared" si="44"/>
        <v>#REF!</v>
      </c>
      <c r="Y431" s="90"/>
      <c r="Z431" s="90"/>
      <c r="AA431" s="93"/>
      <c r="AB431" s="94"/>
      <c r="AC431" s="95"/>
      <c r="AD431" s="109"/>
      <c r="AE431" s="205" t="s">
        <v>189</v>
      </c>
      <c r="AF431" s="205"/>
      <c r="AG431" s="205"/>
      <c r="AH431" s="205"/>
      <c r="AI431" s="205"/>
      <c r="AJ431" s="205"/>
      <c r="AK431" s="205"/>
      <c r="AL431" s="205"/>
      <c r="AM431" s="205"/>
      <c r="AN431" s="117"/>
      <c r="AO431" s="118" t="s">
        <v>266</v>
      </c>
      <c r="AP431" s="118"/>
      <c r="AQ431" s="118"/>
      <c r="AR431" s="118"/>
      <c r="AS431" s="118"/>
      <c r="AT431" s="119"/>
      <c r="AU431" s="104"/>
      <c r="AV431" s="104"/>
      <c r="AW431" s="104"/>
      <c r="AX431" s="104"/>
      <c r="AY431" s="104"/>
      <c r="AZ431" s="104"/>
      <c r="BA431" s="104"/>
      <c r="BB431" s="202">
        <v>84</v>
      </c>
      <c r="BC431" s="202"/>
      <c r="BD431" s="202"/>
      <c r="BE431" s="202"/>
      <c r="BF431" s="202"/>
      <c r="BG431" s="202"/>
      <c r="BH431" s="203">
        <v>0</v>
      </c>
      <c r="BI431" s="203"/>
      <c r="BJ431" s="203"/>
      <c r="BK431" s="203"/>
      <c r="BL431" s="203"/>
      <c r="BM431" s="203"/>
      <c r="BN431" s="204">
        <f>BH431*BB431</f>
        <v>0</v>
      </c>
      <c r="BO431" s="204"/>
      <c r="BP431" s="204"/>
      <c r="BQ431" s="204"/>
      <c r="BR431" s="204"/>
      <c r="BS431" s="204"/>
      <c r="BT431" s="125"/>
      <c r="BU431" s="126"/>
      <c r="BV431" s="126"/>
      <c r="BW431" s="126"/>
      <c r="BX431" s="143"/>
      <c r="BY431" s="143"/>
      <c r="BZ431" s="143"/>
      <c r="CA431" s="143"/>
      <c r="CB431" s="143"/>
      <c r="CC431" s="143"/>
      <c r="CD431" s="143"/>
      <c r="CE431" s="143"/>
      <c r="CF431" s="143"/>
      <c r="CG431" s="143"/>
      <c r="CH431" s="143"/>
      <c r="CI431" s="143"/>
      <c r="CJ431" s="143"/>
      <c r="CK431" s="143"/>
      <c r="CL431" s="143"/>
      <c r="CM431" s="90"/>
      <c r="CN431" s="90"/>
      <c r="CO431" s="90"/>
      <c r="CP431" s="90"/>
      <c r="CQ431" s="90"/>
      <c r="CR431" s="90"/>
      <c r="CS431" s="90"/>
      <c r="CT431" s="90"/>
      <c r="CU431" s="90"/>
      <c r="CV431" s="90"/>
      <c r="CW431" s="90"/>
      <c r="CX431" s="90"/>
      <c r="CY431" s="90"/>
      <c r="CZ431" s="90"/>
      <c r="DA431" s="90"/>
      <c r="DB431" s="90"/>
      <c r="DC431" s="90"/>
      <c r="DD431" s="90"/>
      <c r="DE431" s="90"/>
      <c r="DF431" s="90"/>
      <c r="DG431" s="90"/>
      <c r="DH431" s="90"/>
      <c r="DI431" s="90"/>
      <c r="DJ431" s="90"/>
      <c r="DK431" s="90"/>
      <c r="DL431" s="90"/>
      <c r="DM431" s="90"/>
      <c r="DN431" s="90"/>
      <c r="DO431" s="90"/>
      <c r="DP431" s="90"/>
      <c r="DQ431" s="90"/>
      <c r="DR431" s="90"/>
      <c r="DS431" s="90"/>
      <c r="DT431" s="90"/>
      <c r="DU431" s="90"/>
      <c r="DV431" s="90"/>
      <c r="DW431" s="90"/>
      <c r="DX431" s="90"/>
      <c r="DY431" s="90"/>
      <c r="DZ431" s="90"/>
      <c r="EA431" s="90"/>
      <c r="EB431" s="90"/>
      <c r="EC431" s="90"/>
      <c r="ED431" s="90"/>
      <c r="EE431" s="90"/>
      <c r="EF431" s="90"/>
      <c r="EG431" s="90"/>
      <c r="EH431" s="90"/>
      <c r="EI431" s="90"/>
      <c r="EJ431" s="90"/>
      <c r="EK431" s="90"/>
      <c r="EL431" s="90"/>
      <c r="EM431" s="90"/>
    </row>
    <row r="432" spans="1:143" ht="13.2" x14ac:dyDescent="0.25">
      <c r="A432" s="90" t="s">
        <v>47</v>
      </c>
      <c r="B432" s="90" t="s">
        <v>86</v>
      </c>
      <c r="C432" s="90">
        <v>1</v>
      </c>
      <c r="D432" s="90">
        <v>0.5</v>
      </c>
      <c r="E432" s="90"/>
      <c r="F432" s="90" t="e">
        <f t="shared" si="43"/>
        <v>#REF!</v>
      </c>
      <c r="G432" s="90" t="s">
        <v>87</v>
      </c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 t="e">
        <f t="shared" si="42"/>
        <v>#REF!</v>
      </c>
      <c r="X432" s="90" t="e">
        <f t="shared" si="44"/>
        <v>#REF!</v>
      </c>
      <c r="Y432" s="90"/>
      <c r="Z432" s="90"/>
      <c r="AA432" s="93"/>
      <c r="AB432" s="94"/>
      <c r="AC432" s="95"/>
      <c r="AD432" s="109"/>
      <c r="AE432" s="199" t="s">
        <v>190</v>
      </c>
      <c r="AF432" s="199"/>
      <c r="AG432" s="199"/>
      <c r="AH432" s="199"/>
      <c r="AI432" s="199"/>
      <c r="AJ432" s="199"/>
      <c r="AK432" s="199"/>
      <c r="AL432" s="199"/>
      <c r="AM432" s="199"/>
      <c r="AN432" s="112"/>
      <c r="AO432" s="113" t="s">
        <v>267</v>
      </c>
      <c r="AP432" s="113"/>
      <c r="AQ432" s="113"/>
      <c r="AR432" s="113"/>
      <c r="AS432" s="113"/>
      <c r="AT432" s="112"/>
      <c r="AU432" s="114"/>
      <c r="AV432" s="114"/>
      <c r="AW432" s="114"/>
      <c r="AX432" s="114"/>
      <c r="AY432" s="114"/>
      <c r="AZ432" s="114"/>
      <c r="BA432" s="114"/>
      <c r="BB432" s="200">
        <v>71.92</v>
      </c>
      <c r="BC432" s="200"/>
      <c r="BD432" s="200"/>
      <c r="BE432" s="200"/>
      <c r="BF432" s="200"/>
      <c r="BG432" s="200"/>
      <c r="BH432" s="194">
        <v>0</v>
      </c>
      <c r="BI432" s="194"/>
      <c r="BJ432" s="194"/>
      <c r="BK432" s="194"/>
      <c r="BL432" s="194"/>
      <c r="BM432" s="194"/>
      <c r="BN432" s="187">
        <f t="shared" si="45"/>
        <v>0</v>
      </c>
      <c r="BO432" s="187"/>
      <c r="BP432" s="187"/>
      <c r="BQ432" s="187"/>
      <c r="BR432" s="187"/>
      <c r="BS432" s="187"/>
      <c r="BT432" s="125"/>
      <c r="BU432" s="126"/>
      <c r="BV432" s="126"/>
      <c r="BW432" s="126"/>
      <c r="BX432" s="143"/>
      <c r="BY432" s="143"/>
      <c r="BZ432" s="143"/>
      <c r="CA432" s="143"/>
      <c r="CB432" s="143"/>
      <c r="CC432" s="143"/>
      <c r="CD432" s="143"/>
      <c r="CE432" s="143"/>
      <c r="CF432" s="143"/>
      <c r="CG432" s="143"/>
      <c r="CH432" s="143"/>
      <c r="CI432" s="143"/>
      <c r="CJ432" s="143"/>
      <c r="CK432" s="143"/>
      <c r="CL432" s="143"/>
      <c r="CM432" s="90"/>
      <c r="CN432" s="90"/>
      <c r="CO432" s="90"/>
      <c r="CP432" s="90"/>
      <c r="CQ432" s="90"/>
      <c r="CR432" s="90"/>
      <c r="CS432" s="90"/>
      <c r="CT432" s="90"/>
      <c r="CU432" s="90"/>
      <c r="CV432" s="90"/>
      <c r="CW432" s="90"/>
      <c r="CX432" s="90"/>
      <c r="CY432" s="90"/>
      <c r="CZ432" s="90"/>
      <c r="DA432" s="90"/>
      <c r="DB432" s="90"/>
      <c r="DC432" s="90"/>
      <c r="DD432" s="90"/>
      <c r="DE432" s="90"/>
      <c r="DF432" s="90"/>
      <c r="DG432" s="90"/>
      <c r="DH432" s="90"/>
      <c r="DI432" s="90"/>
      <c r="DJ432" s="90"/>
      <c r="DK432" s="90"/>
      <c r="DL432" s="90"/>
      <c r="DM432" s="90"/>
      <c r="DN432" s="90"/>
      <c r="DO432" s="90"/>
      <c r="DP432" s="90"/>
      <c r="DQ432" s="90"/>
      <c r="DR432" s="90"/>
      <c r="DS432" s="90"/>
      <c r="DT432" s="90"/>
      <c r="DU432" s="90"/>
      <c r="DV432" s="90"/>
      <c r="DW432" s="90"/>
      <c r="DX432" s="90"/>
      <c r="DY432" s="90"/>
      <c r="DZ432" s="90"/>
      <c r="EA432" s="90"/>
      <c r="EB432" s="90"/>
      <c r="EC432" s="90"/>
      <c r="ED432" s="90"/>
      <c r="EE432" s="90"/>
      <c r="EF432" s="90"/>
      <c r="EG432" s="90"/>
      <c r="EH432" s="90"/>
      <c r="EI432" s="90"/>
      <c r="EJ432" s="90"/>
      <c r="EK432" s="90"/>
      <c r="EL432" s="90"/>
      <c r="EM432" s="90"/>
    </row>
    <row r="433" spans="1:143" ht="12.75" customHeight="1" x14ac:dyDescent="0.25">
      <c r="A433" s="90" t="s">
        <v>47</v>
      </c>
      <c r="B433" s="90" t="s">
        <v>86</v>
      </c>
      <c r="C433" s="90">
        <v>1</v>
      </c>
      <c r="D433" s="90">
        <v>0.5</v>
      </c>
      <c r="E433" s="90"/>
      <c r="F433" s="90" t="e">
        <f t="shared" si="43"/>
        <v>#REF!</v>
      </c>
      <c r="G433" s="90" t="s">
        <v>87</v>
      </c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 t="e">
        <f t="shared" si="42"/>
        <v>#REF!</v>
      </c>
      <c r="X433" s="90" t="e">
        <f t="shared" si="44"/>
        <v>#REF!</v>
      </c>
      <c r="Y433" s="90"/>
      <c r="Z433" s="90"/>
      <c r="AA433" s="93"/>
      <c r="AB433" s="94"/>
      <c r="AC433" s="95"/>
      <c r="AD433" s="109"/>
      <c r="AE433" s="205" t="s">
        <v>191</v>
      </c>
      <c r="AF433" s="205"/>
      <c r="AG433" s="205"/>
      <c r="AH433" s="205"/>
      <c r="AI433" s="205"/>
      <c r="AJ433" s="205"/>
      <c r="AK433" s="205"/>
      <c r="AL433" s="205"/>
      <c r="AM433" s="205"/>
      <c r="AN433" s="117"/>
      <c r="AO433" s="118" t="s">
        <v>268</v>
      </c>
      <c r="AP433" s="118"/>
      <c r="AQ433" s="118"/>
      <c r="AR433" s="118"/>
      <c r="AS433" s="118"/>
      <c r="AT433" s="119"/>
      <c r="AU433" s="104"/>
      <c r="AV433" s="104"/>
      <c r="AW433" s="104"/>
      <c r="AX433" s="104"/>
      <c r="AY433" s="104"/>
      <c r="AZ433" s="104"/>
      <c r="BA433" s="104"/>
      <c r="BB433" s="206">
        <v>63.92</v>
      </c>
      <c r="BC433" s="206"/>
      <c r="BD433" s="206"/>
      <c r="BE433" s="206"/>
      <c r="BF433" s="206"/>
      <c r="BG433" s="206"/>
      <c r="BH433" s="211">
        <v>0</v>
      </c>
      <c r="BI433" s="211"/>
      <c r="BJ433" s="211"/>
      <c r="BK433" s="211"/>
      <c r="BL433" s="211"/>
      <c r="BM433" s="211"/>
      <c r="BN433" s="204">
        <f t="shared" si="45"/>
        <v>0</v>
      </c>
      <c r="BO433" s="204"/>
      <c r="BP433" s="204"/>
      <c r="BQ433" s="204"/>
      <c r="BR433" s="204"/>
      <c r="BS433" s="204"/>
      <c r="BT433" s="125"/>
      <c r="BU433" s="126"/>
      <c r="BV433" s="126"/>
      <c r="BW433" s="126"/>
      <c r="BX433" s="143"/>
      <c r="BY433" s="143"/>
      <c r="BZ433" s="143"/>
      <c r="CA433" s="143"/>
      <c r="CB433" s="143"/>
      <c r="CC433" s="143"/>
      <c r="CD433" s="143"/>
      <c r="CE433" s="143"/>
      <c r="CF433" s="143"/>
      <c r="CG433" s="143"/>
      <c r="CH433" s="143"/>
      <c r="CI433" s="143"/>
      <c r="CJ433" s="143"/>
      <c r="CK433" s="143"/>
      <c r="CL433" s="143"/>
      <c r="CM433" s="90"/>
      <c r="CN433" s="90"/>
      <c r="CO433" s="90"/>
      <c r="CP433" s="90"/>
      <c r="CQ433" s="90"/>
      <c r="CR433" s="90"/>
      <c r="CS433" s="90"/>
      <c r="CT433" s="90"/>
      <c r="CU433" s="90"/>
      <c r="CV433" s="90"/>
      <c r="CW433" s="90"/>
      <c r="CX433" s="90"/>
      <c r="CY433" s="90"/>
      <c r="CZ433" s="90"/>
      <c r="DA433" s="90"/>
      <c r="DB433" s="90"/>
      <c r="DC433" s="90"/>
      <c r="DD433" s="90"/>
      <c r="DE433" s="90"/>
      <c r="DF433" s="90"/>
      <c r="DG433" s="90"/>
      <c r="DH433" s="90"/>
      <c r="DI433" s="90"/>
      <c r="DJ433" s="90"/>
      <c r="DK433" s="90"/>
      <c r="DL433" s="90"/>
      <c r="DM433" s="90"/>
      <c r="DN433" s="90"/>
      <c r="DO433" s="90"/>
      <c r="DP433" s="90"/>
      <c r="DQ433" s="90"/>
      <c r="DR433" s="90"/>
      <c r="DS433" s="90"/>
      <c r="DT433" s="90"/>
      <c r="DU433" s="90"/>
      <c r="DV433" s="90"/>
      <c r="DW433" s="90"/>
      <c r="DX433" s="90"/>
      <c r="DY433" s="90"/>
      <c r="DZ433" s="90"/>
      <c r="EA433" s="90"/>
      <c r="EB433" s="90"/>
      <c r="EC433" s="90"/>
      <c r="ED433" s="90"/>
      <c r="EE433" s="90"/>
      <c r="EF433" s="90"/>
      <c r="EG433" s="90"/>
      <c r="EH433" s="90"/>
      <c r="EI433" s="90"/>
      <c r="EJ433" s="90"/>
      <c r="EK433" s="90"/>
      <c r="EL433" s="90"/>
      <c r="EM433" s="90"/>
    </row>
    <row r="434" spans="1:143" ht="13.2" x14ac:dyDescent="0.25">
      <c r="A434" s="90" t="s">
        <v>48</v>
      </c>
      <c r="B434" s="90" t="s">
        <v>86</v>
      </c>
      <c r="C434" s="90">
        <v>5</v>
      </c>
      <c r="D434" s="90">
        <v>0.75</v>
      </c>
      <c r="E434" s="90"/>
      <c r="F434" s="90" t="e">
        <f t="shared" si="43"/>
        <v>#REF!</v>
      </c>
      <c r="G434" s="90" t="s">
        <v>87</v>
      </c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 t="e">
        <f t="shared" si="42"/>
        <v>#REF!</v>
      </c>
      <c r="X434" s="90" t="e">
        <f t="shared" si="44"/>
        <v>#REF!</v>
      </c>
      <c r="Y434" s="90"/>
      <c r="Z434" s="90"/>
      <c r="AA434" s="93"/>
      <c r="AB434" s="94"/>
      <c r="AC434" s="95"/>
      <c r="AD434" s="109"/>
      <c r="AE434" s="199" t="s">
        <v>192</v>
      </c>
      <c r="AF434" s="199"/>
      <c r="AG434" s="199"/>
      <c r="AH434" s="199"/>
      <c r="AI434" s="199"/>
      <c r="AJ434" s="199"/>
      <c r="AK434" s="199"/>
      <c r="AL434" s="199"/>
      <c r="AM434" s="199"/>
      <c r="AN434" s="112"/>
      <c r="AO434" s="113" t="s">
        <v>269</v>
      </c>
      <c r="AP434" s="113"/>
      <c r="AQ434" s="113"/>
      <c r="AR434" s="113"/>
      <c r="AS434" s="113"/>
      <c r="AT434" s="112"/>
      <c r="AU434" s="114"/>
      <c r="AV434" s="114"/>
      <c r="AW434" s="114"/>
      <c r="AX434" s="114"/>
      <c r="AY434" s="114"/>
      <c r="AZ434" s="114"/>
      <c r="BA434" s="114"/>
      <c r="BB434" s="200">
        <v>63.92</v>
      </c>
      <c r="BC434" s="200"/>
      <c r="BD434" s="200"/>
      <c r="BE434" s="200"/>
      <c r="BF434" s="200"/>
      <c r="BG434" s="200"/>
      <c r="BH434" s="194">
        <v>0</v>
      </c>
      <c r="BI434" s="194"/>
      <c r="BJ434" s="194"/>
      <c r="BK434" s="194"/>
      <c r="BL434" s="194"/>
      <c r="BM434" s="194"/>
      <c r="BN434" s="187">
        <f t="shared" si="45"/>
        <v>0</v>
      </c>
      <c r="BO434" s="187"/>
      <c r="BP434" s="187"/>
      <c r="BQ434" s="187"/>
      <c r="BR434" s="187"/>
      <c r="BS434" s="187"/>
      <c r="BT434" s="125"/>
      <c r="BU434" s="126"/>
      <c r="BV434" s="126"/>
      <c r="BW434" s="126"/>
      <c r="BX434" s="143"/>
      <c r="BY434" s="143"/>
      <c r="BZ434" s="143"/>
      <c r="CA434" s="143"/>
      <c r="CB434" s="143"/>
      <c r="CC434" s="143"/>
      <c r="CD434" s="143"/>
      <c r="CE434" s="143"/>
      <c r="CF434" s="143"/>
      <c r="CG434" s="143"/>
      <c r="CH434" s="143"/>
      <c r="CI434" s="143"/>
      <c r="CJ434" s="143"/>
      <c r="CK434" s="143"/>
      <c r="CL434" s="143"/>
      <c r="CM434" s="90"/>
      <c r="CN434" s="90"/>
      <c r="CO434" s="90"/>
      <c r="CP434" s="90"/>
      <c r="CQ434" s="90"/>
      <c r="CR434" s="90"/>
      <c r="CS434" s="90"/>
      <c r="CT434" s="90"/>
      <c r="CU434" s="90"/>
      <c r="CV434" s="90"/>
      <c r="CW434" s="90"/>
      <c r="CX434" s="90"/>
      <c r="CY434" s="90"/>
      <c r="CZ434" s="90"/>
      <c r="DA434" s="90"/>
      <c r="DB434" s="90"/>
      <c r="DC434" s="90"/>
      <c r="DD434" s="90"/>
      <c r="DE434" s="90"/>
      <c r="DF434" s="90"/>
      <c r="DG434" s="90"/>
      <c r="DH434" s="90"/>
      <c r="DI434" s="90"/>
      <c r="DJ434" s="90"/>
      <c r="DK434" s="90"/>
      <c r="DL434" s="90"/>
      <c r="DM434" s="90"/>
      <c r="DN434" s="90"/>
      <c r="DO434" s="90"/>
      <c r="DP434" s="90"/>
      <c r="DQ434" s="90"/>
      <c r="DR434" s="90"/>
      <c r="DS434" s="90"/>
      <c r="DT434" s="90"/>
      <c r="DU434" s="90"/>
      <c r="DV434" s="90"/>
      <c r="DW434" s="90"/>
      <c r="DX434" s="90"/>
      <c r="DY434" s="90"/>
      <c r="DZ434" s="90"/>
      <c r="EA434" s="90"/>
      <c r="EB434" s="90"/>
      <c r="EC434" s="90"/>
      <c r="ED434" s="90"/>
      <c r="EE434" s="90"/>
      <c r="EF434" s="90"/>
      <c r="EG434" s="90"/>
      <c r="EH434" s="90"/>
      <c r="EI434" s="90"/>
      <c r="EJ434" s="90"/>
      <c r="EK434" s="90"/>
      <c r="EL434" s="90"/>
      <c r="EM434" s="90"/>
    </row>
    <row r="435" spans="1:143" ht="12.75" customHeight="1" x14ac:dyDescent="0.25">
      <c r="A435" s="90" t="s">
        <v>48</v>
      </c>
      <c r="B435" s="90" t="s">
        <v>86</v>
      </c>
      <c r="C435" s="90">
        <v>5</v>
      </c>
      <c r="D435" s="90">
        <v>0.25</v>
      </c>
      <c r="E435" s="90"/>
      <c r="F435" s="90" t="e">
        <f t="shared" si="43"/>
        <v>#REF!</v>
      </c>
      <c r="G435" s="90" t="s">
        <v>87</v>
      </c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 t="e">
        <f t="shared" si="42"/>
        <v>#REF!</v>
      </c>
      <c r="X435" s="90" t="e">
        <f t="shared" si="44"/>
        <v>#REF!</v>
      </c>
      <c r="Y435" s="90"/>
      <c r="Z435" s="90"/>
      <c r="AA435" s="93"/>
      <c r="AB435" s="94"/>
      <c r="AC435" s="95"/>
      <c r="AD435" s="109"/>
      <c r="AE435" s="205" t="s">
        <v>193</v>
      </c>
      <c r="AF435" s="205"/>
      <c r="AG435" s="205"/>
      <c r="AH435" s="205"/>
      <c r="AI435" s="205"/>
      <c r="AJ435" s="205"/>
      <c r="AK435" s="205"/>
      <c r="AL435" s="205"/>
      <c r="AM435" s="205"/>
      <c r="AN435" s="117"/>
      <c r="AO435" s="118" t="s">
        <v>270</v>
      </c>
      <c r="AP435" s="118"/>
      <c r="AQ435" s="118"/>
      <c r="AR435" s="118"/>
      <c r="AS435" s="118"/>
      <c r="AT435" s="119"/>
      <c r="AU435" s="104"/>
      <c r="AV435" s="104"/>
      <c r="AW435" s="104"/>
      <c r="AX435" s="104"/>
      <c r="AY435" s="104"/>
      <c r="AZ435" s="104"/>
      <c r="BA435" s="104"/>
      <c r="BB435" s="206">
        <v>63</v>
      </c>
      <c r="BC435" s="206"/>
      <c r="BD435" s="206"/>
      <c r="BE435" s="206"/>
      <c r="BF435" s="206"/>
      <c r="BG435" s="206"/>
      <c r="BH435" s="211">
        <v>0</v>
      </c>
      <c r="BI435" s="211"/>
      <c r="BJ435" s="211"/>
      <c r="BK435" s="211"/>
      <c r="BL435" s="211"/>
      <c r="BM435" s="211"/>
      <c r="BN435" s="204">
        <f>BH435*BB435</f>
        <v>0</v>
      </c>
      <c r="BO435" s="204"/>
      <c r="BP435" s="204"/>
      <c r="BQ435" s="204"/>
      <c r="BR435" s="204"/>
      <c r="BS435" s="204"/>
      <c r="BT435" s="125"/>
      <c r="BU435" s="126"/>
      <c r="BV435" s="126"/>
      <c r="BW435" s="126"/>
      <c r="BX435" s="143"/>
      <c r="BY435" s="143"/>
      <c r="BZ435" s="143"/>
      <c r="CA435" s="143"/>
      <c r="CB435" s="143"/>
      <c r="CC435" s="143"/>
      <c r="CD435" s="143"/>
      <c r="CE435" s="143"/>
      <c r="CF435" s="143"/>
      <c r="CG435" s="143"/>
      <c r="CH435" s="143"/>
      <c r="CI435" s="143"/>
      <c r="CJ435" s="143"/>
      <c r="CK435" s="143"/>
      <c r="CL435" s="143"/>
      <c r="CM435" s="90"/>
      <c r="CN435" s="90"/>
      <c r="CO435" s="90"/>
      <c r="CP435" s="90"/>
      <c r="CQ435" s="90"/>
      <c r="CR435" s="90"/>
      <c r="CS435" s="90"/>
      <c r="CT435" s="90"/>
      <c r="CU435" s="90"/>
      <c r="CV435" s="90"/>
      <c r="CW435" s="90"/>
      <c r="CX435" s="90"/>
      <c r="CY435" s="90"/>
      <c r="CZ435" s="90"/>
      <c r="DA435" s="90"/>
      <c r="DB435" s="90"/>
      <c r="DC435" s="90"/>
      <c r="DD435" s="90"/>
      <c r="DE435" s="90"/>
      <c r="DF435" s="90"/>
      <c r="DG435" s="90"/>
      <c r="DH435" s="90"/>
      <c r="DI435" s="90"/>
      <c r="DJ435" s="90"/>
      <c r="DK435" s="90"/>
      <c r="DL435" s="90"/>
      <c r="DM435" s="90"/>
      <c r="DN435" s="90"/>
      <c r="DO435" s="90"/>
      <c r="DP435" s="90"/>
      <c r="DQ435" s="90"/>
      <c r="DR435" s="90"/>
      <c r="DS435" s="90"/>
      <c r="DT435" s="90"/>
      <c r="DU435" s="90"/>
      <c r="DV435" s="90"/>
      <c r="DW435" s="90"/>
      <c r="DX435" s="90"/>
      <c r="DY435" s="90"/>
      <c r="DZ435" s="90"/>
      <c r="EA435" s="90"/>
      <c r="EB435" s="90"/>
      <c r="EC435" s="90"/>
      <c r="ED435" s="90"/>
      <c r="EE435" s="90"/>
      <c r="EF435" s="90"/>
      <c r="EG435" s="90"/>
      <c r="EH435" s="90"/>
      <c r="EI435" s="90"/>
      <c r="EJ435" s="90"/>
      <c r="EK435" s="90"/>
      <c r="EL435" s="90"/>
      <c r="EM435" s="90"/>
    </row>
    <row r="436" spans="1:143" ht="13.2" x14ac:dyDescent="0.25">
      <c r="A436" s="90" t="s">
        <v>48</v>
      </c>
      <c r="B436" s="90" t="s">
        <v>86</v>
      </c>
      <c r="C436" s="90">
        <v>5</v>
      </c>
      <c r="D436" s="90">
        <v>0.75</v>
      </c>
      <c r="E436" s="90"/>
      <c r="F436" s="90" t="e">
        <f t="shared" si="43"/>
        <v>#REF!</v>
      </c>
      <c r="G436" s="90" t="s">
        <v>87</v>
      </c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 t="e">
        <f t="shared" si="42"/>
        <v>#REF!</v>
      </c>
      <c r="X436" s="90" t="e">
        <f t="shared" si="44"/>
        <v>#REF!</v>
      </c>
      <c r="Y436" s="90"/>
      <c r="Z436" s="90"/>
      <c r="AA436" s="93"/>
      <c r="AB436" s="94"/>
      <c r="AC436" s="95"/>
      <c r="AD436" s="109"/>
      <c r="AE436" s="199" t="s">
        <v>194</v>
      </c>
      <c r="AF436" s="199"/>
      <c r="AG436" s="199"/>
      <c r="AH436" s="199"/>
      <c r="AI436" s="199"/>
      <c r="AJ436" s="199"/>
      <c r="AK436" s="199"/>
      <c r="AL436" s="199"/>
      <c r="AM436" s="199"/>
      <c r="AN436" s="112"/>
      <c r="AO436" s="113" t="s">
        <v>271</v>
      </c>
      <c r="AP436" s="113"/>
      <c r="AQ436" s="113"/>
      <c r="AR436" s="113"/>
      <c r="AS436" s="113"/>
      <c r="AT436" s="112"/>
      <c r="AU436" s="114"/>
      <c r="AV436" s="114"/>
      <c r="AW436" s="114"/>
      <c r="AX436" s="114"/>
      <c r="AY436" s="114"/>
      <c r="AZ436" s="114"/>
      <c r="BA436" s="114"/>
      <c r="BB436" s="200">
        <v>73.5</v>
      </c>
      <c r="BC436" s="200"/>
      <c r="BD436" s="200"/>
      <c r="BE436" s="200"/>
      <c r="BF436" s="200"/>
      <c r="BG436" s="200"/>
      <c r="BH436" s="194">
        <v>0</v>
      </c>
      <c r="BI436" s="194"/>
      <c r="BJ436" s="194"/>
      <c r="BK436" s="194"/>
      <c r="BL436" s="194"/>
      <c r="BM436" s="194"/>
      <c r="BN436" s="187">
        <f t="shared" si="45"/>
        <v>0</v>
      </c>
      <c r="BO436" s="187"/>
      <c r="BP436" s="187"/>
      <c r="BQ436" s="187"/>
      <c r="BR436" s="187"/>
      <c r="BS436" s="187"/>
      <c r="BT436" s="125"/>
      <c r="BU436" s="126"/>
      <c r="BV436" s="126"/>
      <c r="BW436" s="126"/>
      <c r="BX436" s="143"/>
      <c r="BY436" s="143"/>
      <c r="BZ436" s="143"/>
      <c r="CA436" s="143"/>
      <c r="CB436" s="143"/>
      <c r="CC436" s="143"/>
      <c r="CD436" s="143"/>
      <c r="CE436" s="143"/>
      <c r="CF436" s="143"/>
      <c r="CG436" s="143"/>
      <c r="CH436" s="143"/>
      <c r="CI436" s="143"/>
      <c r="CJ436" s="143"/>
      <c r="CK436" s="143"/>
      <c r="CL436" s="143"/>
      <c r="CM436" s="90"/>
      <c r="CN436" s="90"/>
      <c r="CO436" s="90"/>
      <c r="CP436" s="90"/>
      <c r="CQ436" s="90"/>
      <c r="CR436" s="90"/>
      <c r="CS436" s="90"/>
      <c r="CT436" s="90"/>
      <c r="CU436" s="90"/>
      <c r="CV436" s="90"/>
      <c r="CW436" s="90"/>
      <c r="CX436" s="90"/>
      <c r="CY436" s="90"/>
      <c r="CZ436" s="90"/>
      <c r="DA436" s="90"/>
      <c r="DB436" s="90"/>
      <c r="DC436" s="90"/>
      <c r="DD436" s="90"/>
      <c r="DE436" s="90"/>
      <c r="DF436" s="90"/>
      <c r="DG436" s="90"/>
      <c r="DH436" s="90"/>
      <c r="DI436" s="90"/>
      <c r="DJ436" s="90"/>
      <c r="DK436" s="90"/>
      <c r="DL436" s="90"/>
      <c r="DM436" s="90"/>
      <c r="DN436" s="90"/>
      <c r="DO436" s="90"/>
      <c r="DP436" s="90"/>
      <c r="DQ436" s="90"/>
      <c r="DR436" s="90"/>
      <c r="DS436" s="90"/>
      <c r="DT436" s="90"/>
      <c r="DU436" s="90"/>
      <c r="DV436" s="90"/>
      <c r="DW436" s="90"/>
      <c r="DX436" s="90"/>
      <c r="DY436" s="90"/>
      <c r="DZ436" s="90"/>
      <c r="EA436" s="90"/>
      <c r="EB436" s="90"/>
      <c r="EC436" s="90"/>
      <c r="ED436" s="90"/>
      <c r="EE436" s="90"/>
      <c r="EF436" s="90"/>
      <c r="EG436" s="90"/>
      <c r="EH436" s="90"/>
      <c r="EI436" s="90"/>
      <c r="EJ436" s="90"/>
      <c r="EK436" s="90"/>
      <c r="EL436" s="90"/>
      <c r="EM436" s="90"/>
    </row>
    <row r="437" spans="1:143" ht="12.75" customHeight="1" x14ac:dyDescent="0.25">
      <c r="A437" s="90" t="s">
        <v>48</v>
      </c>
      <c r="B437" s="90" t="s">
        <v>86</v>
      </c>
      <c r="C437" s="90">
        <v>5</v>
      </c>
      <c r="D437" s="90">
        <v>0.25</v>
      </c>
      <c r="E437" s="90"/>
      <c r="F437" s="90" t="e">
        <f t="shared" si="43"/>
        <v>#REF!</v>
      </c>
      <c r="G437" s="90" t="s">
        <v>87</v>
      </c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 t="e">
        <f t="shared" si="42"/>
        <v>#REF!</v>
      </c>
      <c r="X437" s="90" t="e">
        <f t="shared" si="44"/>
        <v>#REF!</v>
      </c>
      <c r="Y437" s="90"/>
      <c r="Z437" s="90"/>
      <c r="AA437" s="93"/>
      <c r="AB437" s="94"/>
      <c r="AC437" s="95"/>
      <c r="AD437" s="109"/>
      <c r="AE437" s="205"/>
      <c r="AF437" s="205"/>
      <c r="AG437" s="205"/>
      <c r="AH437" s="205"/>
      <c r="AI437" s="205"/>
      <c r="AJ437" s="205"/>
      <c r="AK437" s="205"/>
      <c r="AL437" s="205"/>
      <c r="AM437" s="205"/>
      <c r="AN437" s="117"/>
      <c r="AO437" s="135" t="s">
        <v>195</v>
      </c>
      <c r="AP437" s="118"/>
      <c r="AQ437" s="118"/>
      <c r="AR437" s="118"/>
      <c r="AS437" s="118"/>
      <c r="AT437" s="119"/>
      <c r="AU437" s="104"/>
      <c r="AV437" s="104"/>
      <c r="AW437" s="104"/>
      <c r="AX437" s="104"/>
      <c r="AY437" s="104"/>
      <c r="AZ437" s="104"/>
      <c r="BA437" s="104"/>
      <c r="BB437" s="206"/>
      <c r="BC437" s="206"/>
      <c r="BD437" s="206"/>
      <c r="BE437" s="206"/>
      <c r="BF437" s="206"/>
      <c r="BG437" s="206"/>
      <c r="BH437" s="211"/>
      <c r="BI437" s="211"/>
      <c r="BJ437" s="211"/>
      <c r="BK437" s="211"/>
      <c r="BL437" s="211"/>
      <c r="BM437" s="211"/>
      <c r="BN437" s="203"/>
      <c r="BO437" s="203"/>
      <c r="BP437" s="203"/>
      <c r="BQ437" s="203"/>
      <c r="BR437" s="203"/>
      <c r="BS437" s="203"/>
      <c r="BT437" s="125"/>
      <c r="BU437" s="126"/>
      <c r="BV437" s="126"/>
      <c r="BW437" s="126"/>
      <c r="BX437" s="143"/>
      <c r="BY437" s="143"/>
      <c r="BZ437" s="143"/>
      <c r="CA437" s="143"/>
      <c r="CB437" s="143"/>
      <c r="CC437" s="143"/>
      <c r="CD437" s="143"/>
      <c r="CE437" s="143"/>
      <c r="CF437" s="143"/>
      <c r="CG437" s="143"/>
      <c r="CH437" s="143"/>
      <c r="CI437" s="143"/>
      <c r="CJ437" s="143"/>
      <c r="CK437" s="143"/>
      <c r="CL437" s="143"/>
      <c r="CM437" s="90"/>
      <c r="CN437" s="90"/>
      <c r="CO437" s="90"/>
      <c r="CP437" s="90"/>
      <c r="CQ437" s="90"/>
      <c r="CR437" s="90"/>
      <c r="CS437" s="90"/>
      <c r="CT437" s="90"/>
      <c r="CU437" s="90"/>
      <c r="CV437" s="90"/>
      <c r="CW437" s="90"/>
      <c r="CX437" s="90"/>
      <c r="CY437" s="90"/>
      <c r="CZ437" s="90"/>
      <c r="DA437" s="90"/>
      <c r="DB437" s="90"/>
      <c r="DC437" s="90"/>
      <c r="DD437" s="90"/>
      <c r="DE437" s="90"/>
      <c r="DF437" s="90"/>
      <c r="DG437" s="90"/>
      <c r="DH437" s="90"/>
      <c r="DI437" s="90"/>
      <c r="DJ437" s="90"/>
      <c r="DK437" s="90"/>
      <c r="DL437" s="90"/>
      <c r="DM437" s="90"/>
      <c r="DN437" s="90"/>
      <c r="DO437" s="90"/>
      <c r="DP437" s="90"/>
      <c r="DQ437" s="90"/>
      <c r="DR437" s="90"/>
      <c r="DS437" s="90"/>
      <c r="DT437" s="90"/>
      <c r="DU437" s="90"/>
      <c r="DV437" s="90"/>
      <c r="DW437" s="90"/>
      <c r="DX437" s="90"/>
      <c r="DY437" s="90"/>
      <c r="DZ437" s="90"/>
      <c r="EA437" s="90"/>
      <c r="EB437" s="90"/>
      <c r="EC437" s="90"/>
      <c r="ED437" s="90"/>
      <c r="EE437" s="90"/>
      <c r="EF437" s="90"/>
      <c r="EG437" s="90"/>
      <c r="EH437" s="90"/>
      <c r="EI437" s="90"/>
      <c r="EJ437" s="90"/>
      <c r="EK437" s="90"/>
      <c r="EL437" s="90"/>
      <c r="EM437" s="90"/>
    </row>
    <row r="438" spans="1:143" ht="13.2" x14ac:dyDescent="0.25">
      <c r="A438" s="90" t="s">
        <v>48</v>
      </c>
      <c r="B438" s="90" t="s">
        <v>86</v>
      </c>
      <c r="C438" s="90">
        <v>5</v>
      </c>
      <c r="D438" s="90">
        <v>0.75</v>
      </c>
      <c r="E438" s="90"/>
      <c r="F438" s="90" t="e">
        <f t="shared" si="43"/>
        <v>#REF!</v>
      </c>
      <c r="G438" s="90" t="s">
        <v>87</v>
      </c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 t="e">
        <f t="shared" si="42"/>
        <v>#REF!</v>
      </c>
      <c r="X438" s="90" t="e">
        <f t="shared" si="44"/>
        <v>#REF!</v>
      </c>
      <c r="Y438" s="90"/>
      <c r="Z438" s="90"/>
      <c r="AA438" s="93"/>
      <c r="AB438" s="94"/>
      <c r="AC438" s="95"/>
      <c r="AD438" s="109"/>
      <c r="AE438" s="199" t="s">
        <v>196</v>
      </c>
      <c r="AF438" s="199"/>
      <c r="AG438" s="199"/>
      <c r="AH438" s="199"/>
      <c r="AI438" s="199"/>
      <c r="AJ438" s="199"/>
      <c r="AK438" s="199"/>
      <c r="AL438" s="199"/>
      <c r="AM438" s="199"/>
      <c r="AN438" s="112"/>
      <c r="AO438" s="113" t="s">
        <v>272</v>
      </c>
      <c r="AP438" s="113"/>
      <c r="AQ438" s="113"/>
      <c r="AR438" s="113"/>
      <c r="AS438" s="113"/>
      <c r="AT438" s="112"/>
      <c r="AU438" s="114"/>
      <c r="AV438" s="114"/>
      <c r="AW438" s="114"/>
      <c r="AX438" s="114"/>
      <c r="AY438" s="114"/>
      <c r="AZ438" s="114"/>
      <c r="BA438" s="114"/>
      <c r="BB438" s="200">
        <v>31.5</v>
      </c>
      <c r="BC438" s="200"/>
      <c r="BD438" s="200"/>
      <c r="BE438" s="200"/>
      <c r="BF438" s="200"/>
      <c r="BG438" s="200"/>
      <c r="BH438" s="194">
        <v>0</v>
      </c>
      <c r="BI438" s="194"/>
      <c r="BJ438" s="194"/>
      <c r="BK438" s="194"/>
      <c r="BL438" s="194"/>
      <c r="BM438" s="194"/>
      <c r="BN438" s="187">
        <f t="shared" si="45"/>
        <v>0</v>
      </c>
      <c r="BO438" s="187"/>
      <c r="BP438" s="187"/>
      <c r="BQ438" s="187"/>
      <c r="BR438" s="187"/>
      <c r="BS438" s="187"/>
      <c r="BT438" s="125"/>
      <c r="BU438" s="126"/>
      <c r="BV438" s="126"/>
      <c r="BW438" s="126"/>
      <c r="BX438" s="143"/>
      <c r="BY438" s="143"/>
      <c r="BZ438" s="143"/>
      <c r="CA438" s="143"/>
      <c r="CB438" s="143"/>
      <c r="CC438" s="143"/>
      <c r="CD438" s="143"/>
      <c r="CE438" s="143"/>
      <c r="CF438" s="143"/>
      <c r="CG438" s="143"/>
      <c r="CH438" s="143"/>
      <c r="CI438" s="143"/>
      <c r="CJ438" s="143"/>
      <c r="CK438" s="143"/>
      <c r="CL438" s="143"/>
      <c r="CM438" s="90"/>
      <c r="CN438" s="90"/>
      <c r="CO438" s="90"/>
      <c r="CP438" s="90"/>
      <c r="CQ438" s="90"/>
      <c r="CR438" s="90"/>
      <c r="CS438" s="90"/>
      <c r="CT438" s="90"/>
      <c r="CU438" s="90"/>
      <c r="CV438" s="90"/>
      <c r="CW438" s="90"/>
      <c r="CX438" s="90"/>
      <c r="CY438" s="90"/>
      <c r="CZ438" s="90"/>
      <c r="DA438" s="90"/>
      <c r="DB438" s="90"/>
      <c r="DC438" s="90"/>
      <c r="DD438" s="90"/>
      <c r="DE438" s="90"/>
      <c r="DF438" s="90"/>
      <c r="DG438" s="90"/>
      <c r="DH438" s="90"/>
      <c r="DI438" s="90"/>
      <c r="DJ438" s="90"/>
      <c r="DK438" s="90"/>
      <c r="DL438" s="90"/>
      <c r="DM438" s="90"/>
      <c r="DN438" s="90"/>
      <c r="DO438" s="90"/>
      <c r="DP438" s="90"/>
      <c r="DQ438" s="90"/>
      <c r="DR438" s="90"/>
      <c r="DS438" s="90"/>
      <c r="DT438" s="90"/>
      <c r="DU438" s="90"/>
      <c r="DV438" s="90"/>
      <c r="DW438" s="90"/>
      <c r="DX438" s="90"/>
      <c r="DY438" s="90"/>
      <c r="DZ438" s="90"/>
      <c r="EA438" s="90"/>
      <c r="EB438" s="90"/>
      <c r="EC438" s="90"/>
      <c r="ED438" s="90"/>
      <c r="EE438" s="90"/>
      <c r="EF438" s="90"/>
      <c r="EG438" s="90"/>
      <c r="EH438" s="90"/>
      <c r="EI438" s="90"/>
      <c r="EJ438" s="90"/>
      <c r="EK438" s="90"/>
      <c r="EL438" s="90"/>
      <c r="EM438" s="90"/>
    </row>
    <row r="439" spans="1:143" ht="12.75" customHeight="1" x14ac:dyDescent="0.25">
      <c r="A439" s="90" t="s">
        <v>48</v>
      </c>
      <c r="B439" s="90" t="s">
        <v>86</v>
      </c>
      <c r="C439" s="90">
        <v>5</v>
      </c>
      <c r="D439" s="90">
        <v>0.25</v>
      </c>
      <c r="E439" s="90"/>
      <c r="F439" s="90" t="e">
        <f t="shared" si="43"/>
        <v>#REF!</v>
      </c>
      <c r="G439" s="90" t="s">
        <v>87</v>
      </c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 t="e">
        <f t="shared" si="42"/>
        <v>#REF!</v>
      </c>
      <c r="X439" s="90" t="e">
        <f t="shared" si="44"/>
        <v>#REF!</v>
      </c>
      <c r="Y439" s="90"/>
      <c r="Z439" s="90"/>
      <c r="AA439" s="93"/>
      <c r="AB439" s="94"/>
      <c r="AC439" s="95"/>
      <c r="AD439" s="109"/>
      <c r="AE439" s="205" t="s">
        <v>197</v>
      </c>
      <c r="AF439" s="205"/>
      <c r="AG439" s="205"/>
      <c r="AH439" s="205"/>
      <c r="AI439" s="205"/>
      <c r="AJ439" s="205"/>
      <c r="AK439" s="205"/>
      <c r="AL439" s="205"/>
      <c r="AM439" s="205"/>
      <c r="AN439" s="117"/>
      <c r="AO439" s="118" t="s">
        <v>273</v>
      </c>
      <c r="AP439" s="118"/>
      <c r="AQ439" s="118"/>
      <c r="AR439" s="118"/>
      <c r="AS439" s="118"/>
      <c r="AT439" s="119"/>
      <c r="AU439" s="104"/>
      <c r="AV439" s="104"/>
      <c r="AW439" s="104"/>
      <c r="AX439" s="104"/>
      <c r="AY439" s="104"/>
      <c r="AZ439" s="104"/>
      <c r="BA439" s="104"/>
      <c r="BB439" s="206">
        <v>71.92</v>
      </c>
      <c r="BC439" s="206"/>
      <c r="BD439" s="206"/>
      <c r="BE439" s="206"/>
      <c r="BF439" s="206"/>
      <c r="BG439" s="206"/>
      <c r="BH439" s="203">
        <v>0</v>
      </c>
      <c r="BI439" s="203"/>
      <c r="BJ439" s="203"/>
      <c r="BK439" s="203"/>
      <c r="BL439" s="203"/>
      <c r="BM439" s="203"/>
      <c r="BN439" s="204">
        <f t="shared" si="45"/>
        <v>0</v>
      </c>
      <c r="BO439" s="204"/>
      <c r="BP439" s="204"/>
      <c r="BQ439" s="204"/>
      <c r="BR439" s="204"/>
      <c r="BS439" s="204"/>
      <c r="BT439" s="125"/>
      <c r="BU439" s="126"/>
      <c r="BV439" s="126"/>
      <c r="BW439" s="126"/>
      <c r="BX439" s="143"/>
      <c r="BY439" s="143"/>
      <c r="BZ439" s="143"/>
      <c r="CA439" s="143"/>
      <c r="CB439" s="143"/>
      <c r="CC439" s="143"/>
      <c r="CD439" s="143"/>
      <c r="CE439" s="143"/>
      <c r="CF439" s="143"/>
      <c r="CG439" s="143"/>
      <c r="CH439" s="143"/>
      <c r="CI439" s="143"/>
      <c r="CJ439" s="143"/>
      <c r="CK439" s="143"/>
      <c r="CL439" s="143"/>
      <c r="CM439" s="90"/>
      <c r="CN439" s="90"/>
      <c r="CO439" s="90"/>
      <c r="CP439" s="90"/>
      <c r="CQ439" s="90"/>
      <c r="CR439" s="90"/>
      <c r="CS439" s="90"/>
      <c r="CT439" s="90"/>
      <c r="CU439" s="90"/>
      <c r="CV439" s="90"/>
      <c r="CW439" s="90"/>
      <c r="CX439" s="90"/>
      <c r="CY439" s="90"/>
      <c r="CZ439" s="90"/>
      <c r="DA439" s="90"/>
      <c r="DB439" s="90"/>
      <c r="DC439" s="90"/>
      <c r="DD439" s="90"/>
      <c r="DE439" s="90"/>
      <c r="DF439" s="90"/>
      <c r="DG439" s="90"/>
      <c r="DH439" s="90"/>
      <c r="DI439" s="90"/>
      <c r="DJ439" s="90"/>
      <c r="DK439" s="90"/>
      <c r="DL439" s="90"/>
      <c r="DM439" s="90"/>
      <c r="DN439" s="90"/>
      <c r="DO439" s="90"/>
      <c r="DP439" s="90"/>
      <c r="DQ439" s="90"/>
      <c r="DR439" s="90"/>
      <c r="DS439" s="90"/>
      <c r="DT439" s="90"/>
      <c r="DU439" s="90"/>
      <c r="DV439" s="90"/>
      <c r="DW439" s="90"/>
      <c r="DX439" s="90"/>
      <c r="DY439" s="90"/>
      <c r="DZ439" s="90"/>
      <c r="EA439" s="90"/>
      <c r="EB439" s="90"/>
      <c r="EC439" s="90"/>
      <c r="ED439" s="90"/>
      <c r="EE439" s="90"/>
      <c r="EF439" s="90"/>
      <c r="EG439" s="90"/>
      <c r="EH439" s="90"/>
      <c r="EI439" s="90"/>
      <c r="EJ439" s="90"/>
      <c r="EK439" s="90"/>
      <c r="EL439" s="90"/>
      <c r="EM439" s="90"/>
    </row>
    <row r="440" spans="1:143" ht="13.2" x14ac:dyDescent="0.25">
      <c r="A440" s="90" t="s">
        <v>48</v>
      </c>
      <c r="B440" s="90" t="s">
        <v>86</v>
      </c>
      <c r="C440" s="90">
        <v>5</v>
      </c>
      <c r="D440" s="90">
        <v>0.75</v>
      </c>
      <c r="E440" s="90"/>
      <c r="F440" s="90" t="e">
        <f t="shared" si="43"/>
        <v>#REF!</v>
      </c>
      <c r="G440" s="90" t="s">
        <v>87</v>
      </c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 t="e">
        <f t="shared" si="42"/>
        <v>#REF!</v>
      </c>
      <c r="X440" s="90" t="e">
        <f t="shared" si="44"/>
        <v>#REF!</v>
      </c>
      <c r="Y440" s="90"/>
      <c r="Z440" s="90"/>
      <c r="AA440" s="93"/>
      <c r="AB440" s="94"/>
      <c r="AC440" s="95"/>
      <c r="AD440" s="109"/>
      <c r="AE440" s="199" t="s">
        <v>198</v>
      </c>
      <c r="AF440" s="199"/>
      <c r="AG440" s="199"/>
      <c r="AH440" s="199"/>
      <c r="AI440" s="199"/>
      <c r="AJ440" s="199"/>
      <c r="AK440" s="199"/>
      <c r="AL440" s="199"/>
      <c r="AM440" s="199"/>
      <c r="AN440" s="112"/>
      <c r="AO440" s="113" t="s">
        <v>274</v>
      </c>
      <c r="AP440" s="113"/>
      <c r="AQ440" s="113"/>
      <c r="AR440" s="113"/>
      <c r="AS440" s="113"/>
      <c r="AT440" s="112"/>
      <c r="AU440" s="114"/>
      <c r="AV440" s="114"/>
      <c r="AW440" s="114"/>
      <c r="AX440" s="114"/>
      <c r="AY440" s="114"/>
      <c r="AZ440" s="114"/>
      <c r="BA440" s="114"/>
      <c r="BB440" s="200">
        <v>63.92</v>
      </c>
      <c r="BC440" s="200"/>
      <c r="BD440" s="200"/>
      <c r="BE440" s="200"/>
      <c r="BF440" s="200"/>
      <c r="BG440" s="200"/>
      <c r="BH440" s="194">
        <v>0</v>
      </c>
      <c r="BI440" s="194"/>
      <c r="BJ440" s="194"/>
      <c r="BK440" s="194"/>
      <c r="BL440" s="194"/>
      <c r="BM440" s="194"/>
      <c r="BN440" s="187">
        <f t="shared" si="45"/>
        <v>0</v>
      </c>
      <c r="BO440" s="187"/>
      <c r="BP440" s="187"/>
      <c r="BQ440" s="187"/>
      <c r="BR440" s="187"/>
      <c r="BS440" s="187"/>
      <c r="BT440" s="125"/>
      <c r="BU440" s="126"/>
      <c r="BV440" s="126"/>
      <c r="BW440" s="126"/>
      <c r="BX440" s="143"/>
      <c r="BY440" s="143"/>
      <c r="BZ440" s="143"/>
      <c r="CA440" s="143"/>
      <c r="CB440" s="143"/>
      <c r="CC440" s="143"/>
      <c r="CD440" s="143"/>
      <c r="CE440" s="143"/>
      <c r="CF440" s="143"/>
      <c r="CG440" s="143"/>
      <c r="CH440" s="143"/>
      <c r="CI440" s="143"/>
      <c r="CJ440" s="143"/>
      <c r="CK440" s="143"/>
      <c r="CL440" s="143"/>
      <c r="CM440" s="90"/>
      <c r="CN440" s="90"/>
      <c r="CO440" s="90"/>
      <c r="CP440" s="90"/>
      <c r="CQ440" s="90"/>
      <c r="CR440" s="90"/>
      <c r="CS440" s="90"/>
      <c r="CT440" s="90"/>
      <c r="CU440" s="90"/>
      <c r="CV440" s="90"/>
      <c r="CW440" s="90"/>
      <c r="CX440" s="90"/>
      <c r="CY440" s="90"/>
      <c r="CZ440" s="90"/>
      <c r="DA440" s="90"/>
      <c r="DB440" s="90"/>
      <c r="DC440" s="90"/>
      <c r="DD440" s="90"/>
      <c r="DE440" s="90"/>
      <c r="DF440" s="90"/>
      <c r="DG440" s="90"/>
      <c r="DH440" s="90"/>
      <c r="DI440" s="90"/>
      <c r="DJ440" s="90"/>
      <c r="DK440" s="90"/>
      <c r="DL440" s="90"/>
      <c r="DM440" s="90"/>
      <c r="DN440" s="90"/>
      <c r="DO440" s="90"/>
      <c r="DP440" s="90"/>
      <c r="DQ440" s="90"/>
      <c r="DR440" s="90"/>
      <c r="DS440" s="90"/>
      <c r="DT440" s="90"/>
      <c r="DU440" s="90"/>
      <c r="DV440" s="90"/>
      <c r="DW440" s="90"/>
      <c r="DX440" s="90"/>
      <c r="DY440" s="90"/>
      <c r="DZ440" s="90"/>
      <c r="EA440" s="90"/>
      <c r="EB440" s="90"/>
      <c r="EC440" s="90"/>
      <c r="ED440" s="90"/>
      <c r="EE440" s="90"/>
      <c r="EF440" s="90"/>
      <c r="EG440" s="90"/>
      <c r="EH440" s="90"/>
      <c r="EI440" s="90"/>
      <c r="EJ440" s="90"/>
      <c r="EK440" s="90"/>
      <c r="EL440" s="90"/>
      <c r="EM440" s="90"/>
    </row>
    <row r="441" spans="1:143" ht="12.75" customHeight="1" x14ac:dyDescent="0.25">
      <c r="A441" s="90" t="s">
        <v>48</v>
      </c>
      <c r="B441" s="90" t="s">
        <v>86</v>
      </c>
      <c r="C441" s="90">
        <v>5</v>
      </c>
      <c r="D441" s="90">
        <v>0.25</v>
      </c>
      <c r="E441" s="90"/>
      <c r="F441" s="90" t="e">
        <f t="shared" si="43"/>
        <v>#REF!</v>
      </c>
      <c r="G441" s="90" t="s">
        <v>87</v>
      </c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 t="e">
        <f t="shared" si="42"/>
        <v>#REF!</v>
      </c>
      <c r="X441" s="90" t="e">
        <f t="shared" si="44"/>
        <v>#REF!</v>
      </c>
      <c r="Y441" s="90"/>
      <c r="Z441" s="90"/>
      <c r="AA441" s="93"/>
      <c r="AB441" s="94"/>
      <c r="AC441" s="95"/>
      <c r="AD441" s="109"/>
      <c r="AE441" s="205" t="s">
        <v>199</v>
      </c>
      <c r="AF441" s="205"/>
      <c r="AG441" s="205"/>
      <c r="AH441" s="205"/>
      <c r="AI441" s="205"/>
      <c r="AJ441" s="205"/>
      <c r="AK441" s="205"/>
      <c r="AL441" s="205"/>
      <c r="AM441" s="205"/>
      <c r="AN441" s="117"/>
      <c r="AO441" s="118" t="s">
        <v>275</v>
      </c>
      <c r="AP441" s="118"/>
      <c r="AQ441" s="118"/>
      <c r="AR441" s="118"/>
      <c r="AS441" s="118"/>
      <c r="AT441" s="119"/>
      <c r="AU441" s="104"/>
      <c r="AV441" s="104"/>
      <c r="AW441" s="104"/>
      <c r="AX441" s="104"/>
      <c r="AY441" s="104"/>
      <c r="AZ441" s="104"/>
      <c r="BA441" s="104"/>
      <c r="BB441" s="206">
        <v>63</v>
      </c>
      <c r="BC441" s="206"/>
      <c r="BD441" s="206"/>
      <c r="BE441" s="206"/>
      <c r="BF441" s="206"/>
      <c r="BG441" s="206"/>
      <c r="BH441" s="203">
        <v>0</v>
      </c>
      <c r="BI441" s="203"/>
      <c r="BJ441" s="203"/>
      <c r="BK441" s="203"/>
      <c r="BL441" s="203"/>
      <c r="BM441" s="203"/>
      <c r="BN441" s="204">
        <f t="shared" si="45"/>
        <v>0</v>
      </c>
      <c r="BO441" s="204"/>
      <c r="BP441" s="204"/>
      <c r="BQ441" s="204"/>
      <c r="BR441" s="204"/>
      <c r="BS441" s="204"/>
      <c r="BT441" s="125"/>
      <c r="BU441" s="126"/>
      <c r="BV441" s="126"/>
      <c r="BW441" s="126"/>
      <c r="BX441" s="143"/>
      <c r="BY441" s="143"/>
      <c r="BZ441" s="143"/>
      <c r="CA441" s="143"/>
      <c r="CB441" s="143"/>
      <c r="CC441" s="143"/>
      <c r="CD441" s="143"/>
      <c r="CE441" s="143"/>
      <c r="CF441" s="143"/>
      <c r="CG441" s="143"/>
      <c r="CH441" s="143"/>
      <c r="CI441" s="143"/>
      <c r="CJ441" s="143"/>
      <c r="CK441" s="143"/>
      <c r="CL441" s="143"/>
      <c r="CM441" s="90"/>
      <c r="CN441" s="90"/>
      <c r="CO441" s="90"/>
      <c r="CP441" s="90"/>
      <c r="CQ441" s="90"/>
      <c r="CR441" s="90"/>
      <c r="CS441" s="90"/>
      <c r="CT441" s="90"/>
      <c r="CU441" s="90"/>
      <c r="CV441" s="90"/>
      <c r="CW441" s="90"/>
      <c r="CX441" s="90"/>
      <c r="CY441" s="90"/>
      <c r="CZ441" s="90"/>
      <c r="DA441" s="90"/>
      <c r="DB441" s="90"/>
      <c r="DC441" s="90"/>
      <c r="DD441" s="90"/>
      <c r="DE441" s="90"/>
      <c r="DF441" s="90"/>
      <c r="DG441" s="90"/>
      <c r="DH441" s="90"/>
      <c r="DI441" s="90"/>
      <c r="DJ441" s="90"/>
      <c r="DK441" s="90"/>
      <c r="DL441" s="90"/>
      <c r="DM441" s="90"/>
      <c r="DN441" s="90"/>
      <c r="DO441" s="90"/>
      <c r="DP441" s="90"/>
      <c r="DQ441" s="90"/>
      <c r="DR441" s="90"/>
      <c r="DS441" s="90"/>
      <c r="DT441" s="90"/>
      <c r="DU441" s="90"/>
      <c r="DV441" s="90"/>
      <c r="DW441" s="90"/>
      <c r="DX441" s="90"/>
      <c r="DY441" s="90"/>
      <c r="DZ441" s="90"/>
      <c r="EA441" s="90"/>
      <c r="EB441" s="90"/>
      <c r="EC441" s="90"/>
      <c r="ED441" s="90"/>
      <c r="EE441" s="90"/>
      <c r="EF441" s="90"/>
      <c r="EG441" s="90"/>
      <c r="EH441" s="90"/>
      <c r="EI441" s="90"/>
      <c r="EJ441" s="90"/>
      <c r="EK441" s="90"/>
      <c r="EL441" s="90"/>
      <c r="EM441" s="90"/>
    </row>
    <row r="442" spans="1:143" ht="13.2" x14ac:dyDescent="0.25">
      <c r="A442" s="90" t="s">
        <v>47</v>
      </c>
      <c r="B442" s="90" t="s">
        <v>86</v>
      </c>
      <c r="C442" s="90">
        <v>1</v>
      </c>
      <c r="D442" s="90">
        <f t="shared" ref="D442:D453" si="46">D434*0.2</f>
        <v>0.15000000000000002</v>
      </c>
      <c r="E442" s="90"/>
      <c r="F442" s="90" t="e">
        <f t="shared" si="43"/>
        <v>#REF!</v>
      </c>
      <c r="G442" s="90" t="s">
        <v>87</v>
      </c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 t="e">
        <f t="shared" si="42"/>
        <v>#REF!</v>
      </c>
      <c r="X442" s="90" t="e">
        <f t="shared" si="44"/>
        <v>#REF!</v>
      </c>
      <c r="Y442" s="90"/>
      <c r="Z442" s="90"/>
      <c r="AA442" s="93"/>
      <c r="AB442" s="94"/>
      <c r="AC442" s="95"/>
      <c r="AD442" s="109"/>
      <c r="AE442" s="199" t="s">
        <v>200</v>
      </c>
      <c r="AF442" s="199"/>
      <c r="AG442" s="199"/>
      <c r="AH442" s="199"/>
      <c r="AI442" s="199"/>
      <c r="AJ442" s="199"/>
      <c r="AK442" s="199"/>
      <c r="AL442" s="199"/>
      <c r="AM442" s="199"/>
      <c r="AN442" s="112"/>
      <c r="AO442" s="113" t="s">
        <v>276</v>
      </c>
      <c r="AP442" s="113"/>
      <c r="AQ442" s="113"/>
      <c r="AR442" s="113"/>
      <c r="AS442" s="113"/>
      <c r="AT442" s="112"/>
      <c r="AU442" s="114"/>
      <c r="AV442" s="114"/>
      <c r="AW442" s="114"/>
      <c r="AX442" s="114"/>
      <c r="AY442" s="114"/>
      <c r="AZ442" s="114"/>
      <c r="BA442" s="114"/>
      <c r="BB442" s="200">
        <v>31.5</v>
      </c>
      <c r="BC442" s="200"/>
      <c r="BD442" s="200"/>
      <c r="BE442" s="200"/>
      <c r="BF442" s="200"/>
      <c r="BG442" s="200"/>
      <c r="BH442" s="194">
        <v>0</v>
      </c>
      <c r="BI442" s="194"/>
      <c r="BJ442" s="194"/>
      <c r="BK442" s="194"/>
      <c r="BL442" s="194"/>
      <c r="BM442" s="194"/>
      <c r="BN442" s="187">
        <f t="shared" si="45"/>
        <v>0</v>
      </c>
      <c r="BO442" s="187"/>
      <c r="BP442" s="187"/>
      <c r="BQ442" s="187"/>
      <c r="BR442" s="187"/>
      <c r="BS442" s="187"/>
      <c r="BT442" s="125"/>
      <c r="BU442" s="126"/>
      <c r="BV442" s="126"/>
      <c r="BW442" s="126"/>
      <c r="BX442" s="143"/>
      <c r="BY442" s="143"/>
      <c r="BZ442" s="143"/>
      <c r="CA442" s="143"/>
      <c r="CB442" s="143"/>
      <c r="CC442" s="143"/>
      <c r="CD442" s="143"/>
      <c r="CE442" s="143"/>
      <c r="CF442" s="143"/>
      <c r="CG442" s="143"/>
      <c r="CH442" s="143"/>
      <c r="CI442" s="143"/>
      <c r="CJ442" s="143"/>
      <c r="CK442" s="143"/>
      <c r="CL442" s="143"/>
      <c r="CM442" s="90"/>
      <c r="CN442" s="90"/>
      <c r="CO442" s="90"/>
      <c r="CP442" s="90"/>
      <c r="CQ442" s="90"/>
      <c r="CR442" s="90"/>
      <c r="CS442" s="90"/>
      <c r="CT442" s="90"/>
      <c r="CU442" s="90"/>
      <c r="CV442" s="90"/>
      <c r="CW442" s="90"/>
      <c r="CX442" s="90"/>
      <c r="CY442" s="90"/>
      <c r="CZ442" s="90"/>
      <c r="DA442" s="90"/>
      <c r="DB442" s="90"/>
      <c r="DC442" s="90"/>
      <c r="DD442" s="90"/>
      <c r="DE442" s="90"/>
      <c r="DF442" s="90"/>
      <c r="DG442" s="90"/>
      <c r="DH442" s="90"/>
      <c r="DI442" s="90"/>
      <c r="DJ442" s="90"/>
      <c r="DK442" s="90"/>
      <c r="DL442" s="90"/>
      <c r="DM442" s="90"/>
      <c r="DN442" s="90"/>
      <c r="DO442" s="90"/>
      <c r="DP442" s="90"/>
      <c r="DQ442" s="90"/>
      <c r="DR442" s="90"/>
      <c r="DS442" s="90"/>
      <c r="DT442" s="90"/>
      <c r="DU442" s="90"/>
      <c r="DV442" s="90"/>
      <c r="DW442" s="90"/>
      <c r="DX442" s="90"/>
      <c r="DY442" s="90"/>
      <c r="DZ442" s="90"/>
      <c r="EA442" s="90"/>
      <c r="EB442" s="90"/>
      <c r="EC442" s="90"/>
      <c r="ED442" s="90"/>
      <c r="EE442" s="90"/>
      <c r="EF442" s="90"/>
      <c r="EG442" s="90"/>
      <c r="EH442" s="90"/>
      <c r="EI442" s="90"/>
      <c r="EJ442" s="90"/>
      <c r="EK442" s="90"/>
      <c r="EL442" s="90"/>
      <c r="EM442" s="90"/>
    </row>
    <row r="443" spans="1:143" ht="12.75" customHeight="1" x14ac:dyDescent="0.25">
      <c r="A443" s="90" t="s">
        <v>47</v>
      </c>
      <c r="B443" s="90" t="s">
        <v>86</v>
      </c>
      <c r="C443" s="90">
        <v>1</v>
      </c>
      <c r="D443" s="90">
        <f t="shared" si="46"/>
        <v>0.05</v>
      </c>
      <c r="E443" s="90"/>
      <c r="F443" s="90" t="e">
        <f t="shared" si="43"/>
        <v>#REF!</v>
      </c>
      <c r="G443" s="90" t="s">
        <v>87</v>
      </c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 t="e">
        <f t="shared" si="42"/>
        <v>#REF!</v>
      </c>
      <c r="X443" s="90" t="e">
        <f t="shared" si="44"/>
        <v>#REF!</v>
      </c>
      <c r="Y443" s="90"/>
      <c r="Z443" s="90"/>
      <c r="AA443" s="93"/>
      <c r="AB443" s="94"/>
      <c r="AC443" s="95"/>
      <c r="AD443" s="109"/>
      <c r="AE443" s="205" t="s">
        <v>201</v>
      </c>
      <c r="AF443" s="205"/>
      <c r="AG443" s="205"/>
      <c r="AH443" s="205"/>
      <c r="AI443" s="205"/>
      <c r="AJ443" s="205"/>
      <c r="AK443" s="205"/>
      <c r="AL443" s="205"/>
      <c r="AM443" s="205"/>
      <c r="AN443" s="117"/>
      <c r="AO443" s="118" t="s">
        <v>277</v>
      </c>
      <c r="AP443" s="118"/>
      <c r="AQ443" s="118"/>
      <c r="AR443" s="118"/>
      <c r="AS443" s="118"/>
      <c r="AT443" s="119"/>
      <c r="AU443" s="104"/>
      <c r="AV443" s="104"/>
      <c r="AW443" s="104"/>
      <c r="AX443" s="104"/>
      <c r="AY443" s="104"/>
      <c r="AZ443" s="104"/>
      <c r="BA443" s="104"/>
      <c r="BB443" s="206">
        <v>31.5</v>
      </c>
      <c r="BC443" s="206"/>
      <c r="BD443" s="206"/>
      <c r="BE443" s="206"/>
      <c r="BF443" s="206"/>
      <c r="BG443" s="206"/>
      <c r="BH443" s="203">
        <v>0</v>
      </c>
      <c r="BI443" s="203"/>
      <c r="BJ443" s="203"/>
      <c r="BK443" s="203"/>
      <c r="BL443" s="203"/>
      <c r="BM443" s="203"/>
      <c r="BN443" s="204">
        <f t="shared" si="45"/>
        <v>0</v>
      </c>
      <c r="BO443" s="204"/>
      <c r="BP443" s="204"/>
      <c r="BQ443" s="204"/>
      <c r="BR443" s="204"/>
      <c r="BS443" s="204"/>
      <c r="BT443" s="125"/>
      <c r="BU443" s="126"/>
      <c r="BV443" s="126"/>
      <c r="BW443" s="126"/>
      <c r="BX443" s="143"/>
      <c r="BY443" s="143"/>
      <c r="BZ443" s="143"/>
      <c r="CA443" s="143"/>
      <c r="CB443" s="143"/>
      <c r="CC443" s="143"/>
      <c r="CD443" s="143"/>
      <c r="CE443" s="143"/>
      <c r="CF443" s="143"/>
      <c r="CG443" s="143"/>
      <c r="CH443" s="143"/>
      <c r="CI443" s="143"/>
      <c r="CJ443" s="143"/>
      <c r="CK443" s="143"/>
      <c r="CL443" s="143"/>
      <c r="CM443" s="90"/>
      <c r="CN443" s="90"/>
      <c r="CO443" s="90"/>
      <c r="CP443" s="90"/>
      <c r="CQ443" s="90"/>
      <c r="CR443" s="90"/>
      <c r="CS443" s="90"/>
      <c r="CT443" s="90"/>
      <c r="CU443" s="90"/>
      <c r="CV443" s="90"/>
      <c r="CW443" s="90"/>
      <c r="CX443" s="90"/>
      <c r="CY443" s="90"/>
      <c r="CZ443" s="90"/>
      <c r="DA443" s="90"/>
      <c r="DB443" s="90"/>
      <c r="DC443" s="90"/>
      <c r="DD443" s="90"/>
      <c r="DE443" s="90"/>
      <c r="DF443" s="90"/>
      <c r="DG443" s="90"/>
      <c r="DH443" s="90"/>
      <c r="DI443" s="90"/>
      <c r="DJ443" s="90"/>
      <c r="DK443" s="90"/>
      <c r="DL443" s="90"/>
      <c r="DM443" s="90"/>
      <c r="DN443" s="90"/>
      <c r="DO443" s="90"/>
      <c r="DP443" s="90"/>
      <c r="DQ443" s="90"/>
      <c r="DR443" s="90"/>
      <c r="DS443" s="90"/>
      <c r="DT443" s="90"/>
      <c r="DU443" s="90"/>
      <c r="DV443" s="90"/>
      <c r="DW443" s="90"/>
      <c r="DX443" s="90"/>
      <c r="DY443" s="90"/>
      <c r="DZ443" s="90"/>
      <c r="EA443" s="90"/>
      <c r="EB443" s="90"/>
      <c r="EC443" s="90"/>
      <c r="ED443" s="90"/>
      <c r="EE443" s="90"/>
      <c r="EF443" s="90"/>
      <c r="EG443" s="90"/>
      <c r="EH443" s="90"/>
      <c r="EI443" s="90"/>
      <c r="EJ443" s="90"/>
      <c r="EK443" s="90"/>
      <c r="EL443" s="90"/>
      <c r="EM443" s="90"/>
    </row>
    <row r="444" spans="1:143" ht="13.2" x14ac:dyDescent="0.25">
      <c r="A444" s="90" t="s">
        <v>47</v>
      </c>
      <c r="B444" s="90" t="s">
        <v>86</v>
      </c>
      <c r="C444" s="90">
        <v>1</v>
      </c>
      <c r="D444" s="90">
        <f t="shared" si="46"/>
        <v>0.15000000000000002</v>
      </c>
      <c r="E444" s="90"/>
      <c r="F444" s="90" t="e">
        <f t="shared" si="43"/>
        <v>#REF!</v>
      </c>
      <c r="G444" s="90" t="s">
        <v>87</v>
      </c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 t="e">
        <f t="shared" si="42"/>
        <v>#REF!</v>
      </c>
      <c r="X444" s="90" t="e">
        <f t="shared" si="44"/>
        <v>#REF!</v>
      </c>
      <c r="Y444" s="90"/>
      <c r="Z444" s="90"/>
      <c r="AA444" s="93"/>
      <c r="AB444" s="94"/>
      <c r="AC444" s="95"/>
      <c r="AD444" s="109"/>
      <c r="AE444" s="199" t="s">
        <v>202</v>
      </c>
      <c r="AF444" s="199"/>
      <c r="AG444" s="199"/>
      <c r="AH444" s="199"/>
      <c r="AI444" s="199"/>
      <c r="AJ444" s="199"/>
      <c r="AK444" s="199"/>
      <c r="AL444" s="199"/>
      <c r="AM444" s="199"/>
      <c r="AN444" s="112"/>
      <c r="AO444" s="113" t="s">
        <v>278</v>
      </c>
      <c r="AP444" s="113"/>
      <c r="AQ444" s="113"/>
      <c r="AR444" s="113"/>
      <c r="AS444" s="113"/>
      <c r="AT444" s="112"/>
      <c r="AU444" s="114"/>
      <c r="AV444" s="114"/>
      <c r="AW444" s="114"/>
      <c r="AX444" s="114"/>
      <c r="AY444" s="114"/>
      <c r="AZ444" s="114"/>
      <c r="BA444" s="114"/>
      <c r="BB444" s="200">
        <v>81</v>
      </c>
      <c r="BC444" s="200"/>
      <c r="BD444" s="200"/>
      <c r="BE444" s="200"/>
      <c r="BF444" s="200"/>
      <c r="BG444" s="200"/>
      <c r="BH444" s="194">
        <v>0</v>
      </c>
      <c r="BI444" s="194"/>
      <c r="BJ444" s="194"/>
      <c r="BK444" s="194"/>
      <c r="BL444" s="194"/>
      <c r="BM444" s="194"/>
      <c r="BN444" s="187">
        <f t="shared" si="45"/>
        <v>0</v>
      </c>
      <c r="BO444" s="187"/>
      <c r="BP444" s="187"/>
      <c r="BQ444" s="187"/>
      <c r="BR444" s="187"/>
      <c r="BS444" s="187"/>
      <c r="BT444" s="125"/>
      <c r="BU444" s="126"/>
      <c r="BV444" s="126"/>
      <c r="BW444" s="126"/>
      <c r="BX444" s="143"/>
      <c r="BY444" s="143"/>
      <c r="BZ444" s="143"/>
      <c r="CA444" s="143"/>
      <c r="CB444" s="143"/>
      <c r="CC444" s="143"/>
      <c r="CD444" s="143"/>
      <c r="CE444" s="143"/>
      <c r="CF444" s="143"/>
      <c r="CG444" s="143"/>
      <c r="CH444" s="143"/>
      <c r="CI444" s="143"/>
      <c r="CJ444" s="143"/>
      <c r="CK444" s="143"/>
      <c r="CL444" s="143"/>
      <c r="CM444" s="90"/>
      <c r="CN444" s="90"/>
      <c r="CO444" s="90"/>
      <c r="CP444" s="90"/>
      <c r="CQ444" s="90"/>
      <c r="CR444" s="90"/>
      <c r="CS444" s="90"/>
      <c r="CT444" s="90"/>
      <c r="CU444" s="90"/>
      <c r="CV444" s="90"/>
      <c r="CW444" s="90"/>
      <c r="CX444" s="90"/>
      <c r="CY444" s="90"/>
      <c r="CZ444" s="90"/>
      <c r="DA444" s="90"/>
      <c r="DB444" s="90"/>
      <c r="DC444" s="90"/>
      <c r="DD444" s="90"/>
      <c r="DE444" s="90"/>
      <c r="DF444" s="90"/>
      <c r="DG444" s="90"/>
      <c r="DH444" s="90"/>
      <c r="DI444" s="90"/>
      <c r="DJ444" s="90"/>
      <c r="DK444" s="90"/>
      <c r="DL444" s="90"/>
      <c r="DM444" s="90"/>
      <c r="DN444" s="90"/>
      <c r="DO444" s="90"/>
      <c r="DP444" s="90"/>
      <c r="DQ444" s="90"/>
      <c r="DR444" s="90"/>
      <c r="DS444" s="90"/>
      <c r="DT444" s="90"/>
      <c r="DU444" s="90"/>
      <c r="DV444" s="90"/>
      <c r="DW444" s="90"/>
      <c r="DX444" s="90"/>
      <c r="DY444" s="90"/>
      <c r="DZ444" s="90"/>
      <c r="EA444" s="90"/>
      <c r="EB444" s="90"/>
      <c r="EC444" s="90"/>
      <c r="ED444" s="90"/>
      <c r="EE444" s="90"/>
      <c r="EF444" s="90"/>
      <c r="EG444" s="90"/>
      <c r="EH444" s="90"/>
      <c r="EI444" s="90"/>
      <c r="EJ444" s="90"/>
      <c r="EK444" s="90"/>
      <c r="EL444" s="90"/>
      <c r="EM444" s="90"/>
    </row>
    <row r="445" spans="1:143" ht="12.75" customHeight="1" x14ac:dyDescent="0.25">
      <c r="A445" s="90" t="s">
        <v>47</v>
      </c>
      <c r="B445" s="90" t="s">
        <v>86</v>
      </c>
      <c r="C445" s="90">
        <v>1</v>
      </c>
      <c r="D445" s="90">
        <f t="shared" si="46"/>
        <v>0.05</v>
      </c>
      <c r="E445" s="90"/>
      <c r="F445" s="90" t="e">
        <f t="shared" si="43"/>
        <v>#REF!</v>
      </c>
      <c r="G445" s="90" t="s">
        <v>87</v>
      </c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 t="e">
        <f t="shared" si="42"/>
        <v>#REF!</v>
      </c>
      <c r="X445" s="90" t="e">
        <f t="shared" si="44"/>
        <v>#REF!</v>
      </c>
      <c r="Y445" s="90"/>
      <c r="Z445" s="90"/>
      <c r="AA445" s="93"/>
      <c r="AB445" s="94"/>
      <c r="AC445" s="95"/>
      <c r="AD445" s="109"/>
      <c r="AE445" s="205" t="s">
        <v>203</v>
      </c>
      <c r="AF445" s="205"/>
      <c r="AG445" s="205"/>
      <c r="AH445" s="205"/>
      <c r="AI445" s="205"/>
      <c r="AJ445" s="205"/>
      <c r="AK445" s="205"/>
      <c r="AL445" s="205"/>
      <c r="AM445" s="205"/>
      <c r="AN445" s="117"/>
      <c r="AO445" s="118" t="s">
        <v>279</v>
      </c>
      <c r="AP445" s="118"/>
      <c r="AQ445" s="118"/>
      <c r="AR445" s="118"/>
      <c r="AS445" s="118"/>
      <c r="AT445" s="119"/>
      <c r="AU445" s="104"/>
      <c r="AV445" s="104"/>
      <c r="AW445" s="104"/>
      <c r="AX445" s="104"/>
      <c r="AY445" s="104"/>
      <c r="AZ445" s="104"/>
      <c r="BA445" s="104"/>
      <c r="BB445" s="206">
        <v>31.5</v>
      </c>
      <c r="BC445" s="206"/>
      <c r="BD445" s="206"/>
      <c r="BE445" s="206"/>
      <c r="BF445" s="206"/>
      <c r="BG445" s="206"/>
      <c r="BH445" s="203">
        <v>0</v>
      </c>
      <c r="BI445" s="203"/>
      <c r="BJ445" s="203"/>
      <c r="BK445" s="203"/>
      <c r="BL445" s="203"/>
      <c r="BM445" s="203"/>
      <c r="BN445" s="204">
        <f t="shared" si="45"/>
        <v>0</v>
      </c>
      <c r="BO445" s="204"/>
      <c r="BP445" s="204"/>
      <c r="BQ445" s="204"/>
      <c r="BR445" s="204"/>
      <c r="BS445" s="204"/>
      <c r="BT445" s="125"/>
      <c r="BU445" s="126"/>
      <c r="BV445" s="126"/>
      <c r="BW445" s="126"/>
      <c r="BX445" s="143"/>
      <c r="BY445" s="143"/>
      <c r="BZ445" s="143"/>
      <c r="CA445" s="143"/>
      <c r="CB445" s="143"/>
      <c r="CC445" s="143"/>
      <c r="CD445" s="143"/>
      <c r="CE445" s="143"/>
      <c r="CF445" s="143"/>
      <c r="CG445" s="143"/>
      <c r="CH445" s="143"/>
      <c r="CI445" s="143"/>
      <c r="CJ445" s="143"/>
      <c r="CK445" s="143"/>
      <c r="CL445" s="143"/>
      <c r="CM445" s="90"/>
      <c r="CN445" s="90"/>
      <c r="CO445" s="90"/>
      <c r="CP445" s="90"/>
      <c r="CQ445" s="90"/>
      <c r="CR445" s="90"/>
      <c r="CS445" s="90"/>
      <c r="CT445" s="90"/>
      <c r="CU445" s="90"/>
      <c r="CV445" s="90"/>
      <c r="CW445" s="90"/>
      <c r="CX445" s="90"/>
      <c r="CY445" s="90"/>
      <c r="CZ445" s="90"/>
      <c r="DA445" s="90"/>
      <c r="DB445" s="90"/>
      <c r="DC445" s="90"/>
      <c r="DD445" s="90"/>
      <c r="DE445" s="90"/>
      <c r="DF445" s="90"/>
      <c r="DG445" s="90"/>
      <c r="DH445" s="90"/>
      <c r="DI445" s="90"/>
      <c r="DJ445" s="90"/>
      <c r="DK445" s="90"/>
      <c r="DL445" s="90"/>
      <c r="DM445" s="90"/>
      <c r="DN445" s="90"/>
      <c r="DO445" s="90"/>
      <c r="DP445" s="90"/>
      <c r="DQ445" s="90"/>
      <c r="DR445" s="90"/>
      <c r="DS445" s="90"/>
      <c r="DT445" s="90"/>
      <c r="DU445" s="90"/>
      <c r="DV445" s="90"/>
      <c r="DW445" s="90"/>
      <c r="DX445" s="90"/>
      <c r="DY445" s="90"/>
      <c r="DZ445" s="90"/>
      <c r="EA445" s="90"/>
      <c r="EB445" s="90"/>
      <c r="EC445" s="90"/>
      <c r="ED445" s="90"/>
      <c r="EE445" s="90"/>
      <c r="EF445" s="90"/>
      <c r="EG445" s="90"/>
      <c r="EH445" s="90"/>
      <c r="EI445" s="90"/>
      <c r="EJ445" s="90"/>
      <c r="EK445" s="90"/>
      <c r="EL445" s="90"/>
      <c r="EM445" s="90"/>
    </row>
    <row r="446" spans="1:143" ht="13.2" x14ac:dyDescent="0.25">
      <c r="A446" s="90" t="s">
        <v>47</v>
      </c>
      <c r="B446" s="90" t="s">
        <v>86</v>
      </c>
      <c r="C446" s="90">
        <v>1</v>
      </c>
      <c r="D446" s="90">
        <f t="shared" si="46"/>
        <v>0.15000000000000002</v>
      </c>
      <c r="E446" s="90"/>
      <c r="F446" s="90" t="e">
        <f t="shared" si="43"/>
        <v>#REF!</v>
      </c>
      <c r="G446" s="90" t="s">
        <v>87</v>
      </c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 t="e">
        <f t="shared" si="42"/>
        <v>#REF!</v>
      </c>
      <c r="X446" s="90" t="e">
        <f t="shared" si="44"/>
        <v>#REF!</v>
      </c>
      <c r="Y446" s="90"/>
      <c r="Z446" s="90"/>
      <c r="AA446" s="93"/>
      <c r="AB446" s="94"/>
      <c r="AC446" s="95"/>
      <c r="AD446" s="109"/>
      <c r="AE446" s="199" t="s">
        <v>204</v>
      </c>
      <c r="AF446" s="199"/>
      <c r="AG446" s="199"/>
      <c r="AH446" s="199"/>
      <c r="AI446" s="199"/>
      <c r="AJ446" s="199"/>
      <c r="AK446" s="199"/>
      <c r="AL446" s="199"/>
      <c r="AM446" s="199"/>
      <c r="AN446" s="112"/>
      <c r="AO446" s="113" t="s">
        <v>280</v>
      </c>
      <c r="AP446" s="113"/>
      <c r="AQ446" s="113"/>
      <c r="AR446" s="113"/>
      <c r="AS446" s="113"/>
      <c r="AT446" s="112"/>
      <c r="AU446" s="114"/>
      <c r="AV446" s="114"/>
      <c r="AW446" s="114"/>
      <c r="AX446" s="114"/>
      <c r="AY446" s="114"/>
      <c r="AZ446" s="114"/>
      <c r="BA446" s="114"/>
      <c r="BB446" s="200">
        <v>31.5</v>
      </c>
      <c r="BC446" s="200"/>
      <c r="BD446" s="200"/>
      <c r="BE446" s="200"/>
      <c r="BF446" s="200"/>
      <c r="BG446" s="200"/>
      <c r="BH446" s="194">
        <v>0</v>
      </c>
      <c r="BI446" s="194"/>
      <c r="BJ446" s="194"/>
      <c r="BK446" s="194"/>
      <c r="BL446" s="194"/>
      <c r="BM446" s="194"/>
      <c r="BN446" s="187">
        <f t="shared" si="45"/>
        <v>0</v>
      </c>
      <c r="BO446" s="187"/>
      <c r="BP446" s="187"/>
      <c r="BQ446" s="187"/>
      <c r="BR446" s="187"/>
      <c r="BS446" s="187"/>
      <c r="BT446" s="125"/>
      <c r="BU446" s="126"/>
      <c r="BV446" s="126"/>
      <c r="BW446" s="126"/>
      <c r="BX446" s="143"/>
      <c r="BY446" s="143"/>
      <c r="BZ446" s="143"/>
      <c r="CA446" s="143"/>
      <c r="CB446" s="143"/>
      <c r="CC446" s="143"/>
      <c r="CD446" s="143"/>
      <c r="CE446" s="143"/>
      <c r="CF446" s="143"/>
      <c r="CG446" s="143"/>
      <c r="CH446" s="143"/>
      <c r="CI446" s="143"/>
      <c r="CJ446" s="143"/>
      <c r="CK446" s="143"/>
      <c r="CL446" s="143"/>
      <c r="CM446" s="90"/>
      <c r="CN446" s="90"/>
      <c r="CO446" s="90"/>
      <c r="CP446" s="90"/>
      <c r="CQ446" s="90"/>
      <c r="CR446" s="90"/>
      <c r="CS446" s="90"/>
      <c r="CT446" s="90"/>
      <c r="CU446" s="90"/>
      <c r="CV446" s="90"/>
      <c r="CW446" s="90"/>
      <c r="CX446" s="90"/>
      <c r="CY446" s="90"/>
      <c r="CZ446" s="90"/>
      <c r="DA446" s="90"/>
      <c r="DB446" s="90"/>
      <c r="DC446" s="90"/>
      <c r="DD446" s="90"/>
      <c r="DE446" s="90"/>
      <c r="DF446" s="90"/>
      <c r="DG446" s="90"/>
      <c r="DH446" s="90"/>
      <c r="DI446" s="90"/>
      <c r="DJ446" s="90"/>
      <c r="DK446" s="90"/>
      <c r="DL446" s="90"/>
      <c r="DM446" s="90"/>
      <c r="DN446" s="90"/>
      <c r="DO446" s="90"/>
      <c r="DP446" s="90"/>
      <c r="DQ446" s="90"/>
      <c r="DR446" s="90"/>
      <c r="DS446" s="90"/>
      <c r="DT446" s="90"/>
      <c r="DU446" s="90"/>
      <c r="DV446" s="90"/>
      <c r="DW446" s="90"/>
      <c r="DX446" s="90"/>
      <c r="DY446" s="90"/>
      <c r="DZ446" s="90"/>
      <c r="EA446" s="90"/>
      <c r="EB446" s="90"/>
      <c r="EC446" s="90"/>
      <c r="ED446" s="90"/>
      <c r="EE446" s="90"/>
      <c r="EF446" s="90"/>
      <c r="EG446" s="90"/>
      <c r="EH446" s="90"/>
      <c r="EI446" s="90"/>
      <c r="EJ446" s="90"/>
      <c r="EK446" s="90"/>
      <c r="EL446" s="90"/>
      <c r="EM446" s="90"/>
    </row>
    <row r="447" spans="1:143" ht="12.75" customHeight="1" x14ac:dyDescent="0.25">
      <c r="A447" s="90" t="s">
        <v>47</v>
      </c>
      <c r="B447" s="90" t="s">
        <v>86</v>
      </c>
      <c r="C447" s="90">
        <v>1</v>
      </c>
      <c r="D447" s="90">
        <f t="shared" si="46"/>
        <v>0.05</v>
      </c>
      <c r="E447" s="90"/>
      <c r="F447" s="90" t="e">
        <f t="shared" si="43"/>
        <v>#REF!</v>
      </c>
      <c r="G447" s="90" t="s">
        <v>87</v>
      </c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 t="e">
        <f t="shared" si="42"/>
        <v>#REF!</v>
      </c>
      <c r="X447" s="90" t="e">
        <f t="shared" si="44"/>
        <v>#REF!</v>
      </c>
      <c r="Y447" s="90"/>
      <c r="Z447" s="90"/>
      <c r="AA447" s="93"/>
      <c r="AB447" s="94"/>
      <c r="AC447" s="95"/>
      <c r="AD447" s="109"/>
      <c r="AE447" s="205"/>
      <c r="AF447" s="205"/>
      <c r="AG447" s="205"/>
      <c r="AH447" s="205"/>
      <c r="AI447" s="205"/>
      <c r="AJ447" s="205"/>
      <c r="AK447" s="205"/>
      <c r="AL447" s="205"/>
      <c r="AM447" s="205"/>
      <c r="AN447" s="117"/>
      <c r="AO447" s="135" t="s">
        <v>205</v>
      </c>
      <c r="AP447" s="118"/>
      <c r="AQ447" s="118"/>
      <c r="AR447" s="118"/>
      <c r="AS447" s="118"/>
      <c r="AT447" s="119"/>
      <c r="AU447" s="104"/>
      <c r="AV447" s="104"/>
      <c r="AW447" s="104"/>
      <c r="AX447" s="104"/>
      <c r="AY447" s="104"/>
      <c r="AZ447" s="104"/>
      <c r="BA447" s="104"/>
      <c r="BB447" s="206"/>
      <c r="BC447" s="206"/>
      <c r="BD447" s="206"/>
      <c r="BE447" s="206"/>
      <c r="BF447" s="206"/>
      <c r="BG447" s="206"/>
      <c r="BH447" s="211"/>
      <c r="BI447" s="211"/>
      <c r="BJ447" s="211"/>
      <c r="BK447" s="211"/>
      <c r="BL447" s="211"/>
      <c r="BM447" s="211"/>
      <c r="BN447" s="207"/>
      <c r="BO447" s="207"/>
      <c r="BP447" s="207"/>
      <c r="BQ447" s="207"/>
      <c r="BR447" s="207"/>
      <c r="BS447" s="207"/>
      <c r="BT447" s="125"/>
      <c r="BU447" s="126"/>
      <c r="BV447" s="126"/>
      <c r="BW447" s="126"/>
      <c r="BX447" s="143"/>
      <c r="BY447" s="143"/>
      <c r="BZ447" s="143"/>
      <c r="CA447" s="143"/>
      <c r="CB447" s="143"/>
      <c r="CC447" s="143"/>
      <c r="CD447" s="143"/>
      <c r="CE447" s="143"/>
      <c r="CF447" s="143"/>
      <c r="CG447" s="143"/>
      <c r="CH447" s="143"/>
      <c r="CI447" s="143"/>
      <c r="CJ447" s="143"/>
      <c r="CK447" s="143"/>
      <c r="CL447" s="143"/>
      <c r="CM447" s="90"/>
      <c r="CN447" s="90"/>
      <c r="CO447" s="90"/>
      <c r="CP447" s="90"/>
      <c r="CQ447" s="90"/>
      <c r="CR447" s="90"/>
      <c r="CS447" s="90"/>
      <c r="CT447" s="90"/>
      <c r="CU447" s="90"/>
      <c r="CV447" s="90"/>
      <c r="CW447" s="90"/>
      <c r="CX447" s="90"/>
      <c r="CY447" s="90"/>
      <c r="CZ447" s="90"/>
      <c r="DA447" s="90"/>
      <c r="DB447" s="90"/>
      <c r="DC447" s="90"/>
      <c r="DD447" s="90"/>
      <c r="DE447" s="90"/>
      <c r="DF447" s="90"/>
      <c r="DG447" s="90"/>
      <c r="DH447" s="90"/>
      <c r="DI447" s="90"/>
      <c r="DJ447" s="90"/>
      <c r="DK447" s="90"/>
      <c r="DL447" s="90"/>
      <c r="DM447" s="90"/>
      <c r="DN447" s="90"/>
      <c r="DO447" s="90"/>
      <c r="DP447" s="90"/>
      <c r="DQ447" s="90"/>
      <c r="DR447" s="90"/>
      <c r="DS447" s="90"/>
      <c r="DT447" s="90"/>
      <c r="DU447" s="90"/>
      <c r="DV447" s="90"/>
      <c r="DW447" s="90"/>
      <c r="DX447" s="90"/>
      <c r="DY447" s="90"/>
      <c r="DZ447" s="90"/>
      <c r="EA447" s="90"/>
      <c r="EB447" s="90"/>
      <c r="EC447" s="90"/>
      <c r="ED447" s="90"/>
      <c r="EE447" s="90"/>
      <c r="EF447" s="90"/>
      <c r="EG447" s="90"/>
      <c r="EH447" s="90"/>
      <c r="EI447" s="90"/>
      <c r="EJ447" s="90"/>
      <c r="EK447" s="90"/>
      <c r="EL447" s="90"/>
      <c r="EM447" s="90"/>
    </row>
    <row r="448" spans="1:143" ht="13.2" x14ac:dyDescent="0.25">
      <c r="A448" s="90" t="s">
        <v>47</v>
      </c>
      <c r="B448" s="90" t="s">
        <v>86</v>
      </c>
      <c r="C448" s="90">
        <v>1</v>
      </c>
      <c r="D448" s="90">
        <f t="shared" si="46"/>
        <v>0.15000000000000002</v>
      </c>
      <c r="E448" s="90"/>
      <c r="F448" s="90" t="e">
        <f t="shared" si="43"/>
        <v>#REF!</v>
      </c>
      <c r="G448" s="90" t="s">
        <v>87</v>
      </c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 t="e">
        <f t="shared" si="42"/>
        <v>#REF!</v>
      </c>
      <c r="X448" s="90" t="e">
        <f>CONCATENATE(F448,A448,G448)</f>
        <v>#REF!</v>
      </c>
      <c r="Y448" s="90"/>
      <c r="Z448" s="90"/>
      <c r="AA448" s="93"/>
      <c r="AB448" s="94"/>
      <c r="AC448" s="95"/>
      <c r="AD448" s="109"/>
      <c r="AE448" s="199" t="s">
        <v>206</v>
      </c>
      <c r="AF448" s="199"/>
      <c r="AG448" s="199"/>
      <c r="AH448" s="199"/>
      <c r="AI448" s="199"/>
      <c r="AJ448" s="199"/>
      <c r="AK448" s="199"/>
      <c r="AL448" s="199"/>
      <c r="AM448" s="199"/>
      <c r="AN448" s="112"/>
      <c r="AO448" s="113" t="s">
        <v>281</v>
      </c>
      <c r="AP448" s="113"/>
      <c r="AQ448" s="113"/>
      <c r="AR448" s="113"/>
      <c r="AS448" s="113"/>
      <c r="AT448" s="112"/>
      <c r="AU448" s="114"/>
      <c r="AV448" s="114"/>
      <c r="AW448" s="114"/>
      <c r="AX448" s="114"/>
      <c r="AY448" s="114"/>
      <c r="AZ448" s="114"/>
      <c r="BA448" s="114"/>
      <c r="BB448" s="200">
        <v>63</v>
      </c>
      <c r="BC448" s="200"/>
      <c r="BD448" s="200"/>
      <c r="BE448" s="200"/>
      <c r="BF448" s="200"/>
      <c r="BG448" s="200"/>
      <c r="BH448" s="194">
        <v>0</v>
      </c>
      <c r="BI448" s="194"/>
      <c r="BJ448" s="194"/>
      <c r="BK448" s="194"/>
      <c r="BL448" s="194"/>
      <c r="BM448" s="194"/>
      <c r="BN448" s="187">
        <f t="shared" si="45"/>
        <v>0</v>
      </c>
      <c r="BO448" s="187"/>
      <c r="BP448" s="187"/>
      <c r="BQ448" s="187"/>
      <c r="BR448" s="187"/>
      <c r="BS448" s="187"/>
      <c r="BT448" s="125"/>
      <c r="BU448" s="126"/>
      <c r="BV448" s="126"/>
      <c r="BW448" s="126"/>
      <c r="BX448" s="143"/>
      <c r="BY448" s="143"/>
      <c r="BZ448" s="143"/>
      <c r="CA448" s="143"/>
      <c r="CB448" s="143"/>
      <c r="CC448" s="143"/>
      <c r="CD448" s="143"/>
      <c r="CE448" s="143"/>
      <c r="CF448" s="143"/>
      <c r="CG448" s="143"/>
      <c r="CH448" s="143"/>
      <c r="CI448" s="143"/>
      <c r="CJ448" s="143"/>
      <c r="CK448" s="143"/>
      <c r="CL448" s="143"/>
      <c r="CM448" s="90"/>
      <c r="CN448" s="90"/>
      <c r="CO448" s="90"/>
      <c r="CP448" s="90"/>
      <c r="CQ448" s="90"/>
      <c r="CR448" s="90"/>
      <c r="CS448" s="90"/>
      <c r="CT448" s="90"/>
      <c r="CU448" s="90"/>
      <c r="CV448" s="90"/>
      <c r="CW448" s="90"/>
      <c r="CX448" s="90"/>
      <c r="CY448" s="90"/>
      <c r="CZ448" s="90"/>
      <c r="DA448" s="90"/>
      <c r="DB448" s="90"/>
      <c r="DC448" s="90"/>
      <c r="DD448" s="90"/>
      <c r="DE448" s="90"/>
      <c r="DF448" s="90"/>
      <c r="DG448" s="90"/>
      <c r="DH448" s="90"/>
      <c r="DI448" s="90"/>
      <c r="DJ448" s="90"/>
      <c r="DK448" s="90"/>
      <c r="DL448" s="90"/>
      <c r="DM448" s="90"/>
      <c r="DN448" s="90"/>
      <c r="DO448" s="90"/>
      <c r="DP448" s="90"/>
      <c r="DQ448" s="90"/>
      <c r="DR448" s="90"/>
      <c r="DS448" s="90"/>
      <c r="DT448" s="90"/>
      <c r="DU448" s="90"/>
      <c r="DV448" s="90"/>
      <c r="DW448" s="90"/>
      <c r="DX448" s="90"/>
      <c r="DY448" s="90"/>
      <c r="DZ448" s="90"/>
      <c r="EA448" s="90"/>
      <c r="EB448" s="90"/>
      <c r="EC448" s="90"/>
      <c r="ED448" s="90"/>
      <c r="EE448" s="90"/>
      <c r="EF448" s="90"/>
      <c r="EG448" s="90"/>
      <c r="EH448" s="90"/>
      <c r="EI448" s="90"/>
      <c r="EJ448" s="90"/>
      <c r="EK448" s="90"/>
      <c r="EL448" s="90"/>
      <c r="EM448" s="90"/>
    </row>
    <row r="449" spans="1:143" ht="12.75" customHeight="1" x14ac:dyDescent="0.25">
      <c r="A449" s="90" t="s">
        <v>47</v>
      </c>
      <c r="B449" s="90" t="s">
        <v>86</v>
      </c>
      <c r="C449" s="90">
        <v>1</v>
      </c>
      <c r="D449" s="90">
        <f t="shared" si="46"/>
        <v>0.05</v>
      </c>
      <c r="E449" s="90"/>
      <c r="F449" s="90" t="e">
        <f t="shared" si="43"/>
        <v>#REF!</v>
      </c>
      <c r="G449" s="90" t="s">
        <v>87</v>
      </c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 t="e">
        <f t="shared" si="42"/>
        <v>#REF!</v>
      </c>
      <c r="X449" s="90" t="e">
        <f>CONCATENATE(F449,A449,G449)</f>
        <v>#REF!</v>
      </c>
      <c r="Y449" s="90"/>
      <c r="Z449" s="90"/>
      <c r="AA449" s="115"/>
      <c r="AB449" s="91"/>
      <c r="AC449" s="91"/>
      <c r="AD449" s="91"/>
      <c r="AE449" s="205" t="s">
        <v>207</v>
      </c>
      <c r="AF449" s="205"/>
      <c r="AG449" s="205"/>
      <c r="AH449" s="205"/>
      <c r="AI449" s="205"/>
      <c r="AJ449" s="205"/>
      <c r="AK449" s="205"/>
      <c r="AL449" s="205"/>
      <c r="AM449" s="205"/>
      <c r="AN449" s="116"/>
      <c r="AO449" s="118" t="s">
        <v>282</v>
      </c>
      <c r="AP449" s="118"/>
      <c r="AQ449" s="118"/>
      <c r="AR449" s="118"/>
      <c r="AS449" s="118"/>
      <c r="AT449" s="116"/>
      <c r="AU449" s="104"/>
      <c r="AV449" s="104"/>
      <c r="AW449" s="104"/>
      <c r="AX449" s="104"/>
      <c r="AY449" s="104"/>
      <c r="AZ449" s="104"/>
      <c r="BA449" s="104"/>
      <c r="BB449" s="206">
        <v>81</v>
      </c>
      <c r="BC449" s="206"/>
      <c r="BD449" s="206"/>
      <c r="BE449" s="206"/>
      <c r="BF449" s="206"/>
      <c r="BG449" s="206"/>
      <c r="BH449" s="203">
        <v>0</v>
      </c>
      <c r="BI449" s="203"/>
      <c r="BJ449" s="203"/>
      <c r="BK449" s="203"/>
      <c r="BL449" s="203"/>
      <c r="BM449" s="203"/>
      <c r="BN449" s="207">
        <f t="shared" si="45"/>
        <v>0</v>
      </c>
      <c r="BO449" s="207"/>
      <c r="BP449" s="207"/>
      <c r="BQ449" s="207"/>
      <c r="BR449" s="207"/>
      <c r="BS449" s="207"/>
      <c r="BT449" s="100"/>
      <c r="BU449" s="91"/>
      <c r="BV449" s="91"/>
      <c r="BW449" s="91"/>
      <c r="BX449" s="143"/>
      <c r="BY449" s="143"/>
      <c r="BZ449" s="143"/>
      <c r="CA449" s="143"/>
      <c r="CB449" s="143"/>
      <c r="CC449" s="143"/>
      <c r="CD449" s="143"/>
      <c r="CE449" s="143"/>
      <c r="CF449" s="143"/>
      <c r="CG449" s="143"/>
      <c r="CH449" s="143"/>
      <c r="CI449" s="143"/>
      <c r="CJ449" s="143"/>
      <c r="CK449" s="143"/>
      <c r="CL449" s="143"/>
      <c r="CM449" s="90"/>
      <c r="CN449" s="90"/>
      <c r="CO449" s="90"/>
      <c r="CP449" s="90"/>
      <c r="CQ449" s="90"/>
      <c r="CR449" s="90"/>
      <c r="CS449" s="90"/>
      <c r="CT449" s="90"/>
      <c r="CU449" s="90"/>
      <c r="CV449" s="90"/>
      <c r="CW449" s="90"/>
      <c r="CX449" s="90"/>
      <c r="CY449" s="90"/>
      <c r="CZ449" s="90"/>
      <c r="DA449" s="90"/>
      <c r="DB449" s="90"/>
      <c r="DC449" s="90"/>
      <c r="DD449" s="90"/>
      <c r="DE449" s="90"/>
      <c r="DF449" s="90"/>
      <c r="DG449" s="90"/>
      <c r="DH449" s="90"/>
      <c r="DI449" s="90"/>
      <c r="DJ449" s="90"/>
      <c r="DK449" s="90"/>
      <c r="DL449" s="90"/>
      <c r="DM449" s="90"/>
      <c r="DN449" s="90"/>
      <c r="DO449" s="90"/>
      <c r="DP449" s="90"/>
      <c r="DQ449" s="90"/>
      <c r="DR449" s="90"/>
      <c r="DS449" s="90"/>
      <c r="DT449" s="90"/>
      <c r="DU449" s="90"/>
      <c r="DV449" s="90"/>
      <c r="DW449" s="90"/>
      <c r="DX449" s="90"/>
      <c r="DY449" s="90"/>
      <c r="DZ449" s="90"/>
      <c r="EA449" s="90"/>
      <c r="EB449" s="90"/>
      <c r="EC449" s="90"/>
      <c r="ED449" s="90"/>
      <c r="EE449" s="90"/>
      <c r="EF449" s="90"/>
      <c r="EG449" s="90"/>
      <c r="EH449" s="90"/>
      <c r="EI449" s="90"/>
      <c r="EJ449" s="90"/>
      <c r="EK449" s="90"/>
      <c r="EL449" s="90"/>
      <c r="EM449" s="90"/>
    </row>
    <row r="450" spans="1:143" ht="13.2" x14ac:dyDescent="0.25">
      <c r="A450" s="90" t="s">
        <v>47</v>
      </c>
      <c r="B450" s="90" t="s">
        <v>88</v>
      </c>
      <c r="C450" s="90">
        <v>1</v>
      </c>
      <c r="D450" s="90">
        <v>1</v>
      </c>
      <c r="E450" s="90"/>
      <c r="F450" s="90">
        <v>4</v>
      </c>
      <c r="G450" s="90" t="s">
        <v>87</v>
      </c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>
        <f t="shared" si="42"/>
        <v>0</v>
      </c>
      <c r="X450" s="90" t="str">
        <f>CONCATENATE(F450,A450,G450)</f>
        <v>4GN</v>
      </c>
      <c r="Y450" s="90"/>
      <c r="Z450" s="90"/>
      <c r="AA450" s="93"/>
      <c r="AB450" s="94"/>
      <c r="AC450" s="95"/>
      <c r="AD450" s="109"/>
      <c r="AE450" s="199" t="s">
        <v>208</v>
      </c>
      <c r="AF450" s="199"/>
      <c r="AG450" s="199"/>
      <c r="AH450" s="199"/>
      <c r="AI450" s="199"/>
      <c r="AJ450" s="199"/>
      <c r="AK450" s="199"/>
      <c r="AL450" s="199"/>
      <c r="AM450" s="199"/>
      <c r="AN450" s="112"/>
      <c r="AO450" s="112" t="s">
        <v>283</v>
      </c>
      <c r="AP450" s="112"/>
      <c r="AQ450" s="112"/>
      <c r="AR450" s="113"/>
      <c r="AS450" s="113"/>
      <c r="AT450" s="112"/>
      <c r="AU450" s="114"/>
      <c r="AV450" s="114"/>
      <c r="AW450" s="114"/>
      <c r="AX450" s="114"/>
      <c r="AY450" s="114"/>
      <c r="AZ450" s="114"/>
      <c r="BA450" s="114"/>
      <c r="BB450" s="200">
        <v>81</v>
      </c>
      <c r="BC450" s="200"/>
      <c r="BD450" s="200"/>
      <c r="BE450" s="200"/>
      <c r="BF450" s="200"/>
      <c r="BG450" s="200"/>
      <c r="BH450" s="194">
        <v>0</v>
      </c>
      <c r="BI450" s="194"/>
      <c r="BJ450" s="194"/>
      <c r="BK450" s="194"/>
      <c r="BL450" s="194"/>
      <c r="BM450" s="194"/>
      <c r="BN450" s="187">
        <f t="shared" si="45"/>
        <v>0</v>
      </c>
      <c r="BO450" s="187"/>
      <c r="BP450" s="187"/>
      <c r="BQ450" s="187"/>
      <c r="BR450" s="187"/>
      <c r="BS450" s="187"/>
      <c r="BT450" s="100"/>
      <c r="BU450" s="110"/>
      <c r="BV450" s="110"/>
      <c r="BW450" s="110"/>
      <c r="BX450" s="143"/>
      <c r="BY450" s="143"/>
      <c r="BZ450" s="143"/>
      <c r="CA450" s="143"/>
      <c r="CB450" s="143"/>
      <c r="CC450" s="143"/>
      <c r="CD450" s="143"/>
      <c r="CE450" s="143"/>
      <c r="CF450" s="143"/>
      <c r="CG450" s="143"/>
      <c r="CH450" s="143"/>
      <c r="CI450" s="143"/>
      <c r="CJ450" s="143"/>
      <c r="CK450" s="143"/>
      <c r="CL450" s="143"/>
      <c r="CM450" s="90"/>
      <c r="CN450" s="90"/>
      <c r="CO450" s="90"/>
      <c r="CP450" s="90"/>
      <c r="CQ450" s="90"/>
      <c r="CR450" s="90"/>
      <c r="CS450" s="90"/>
      <c r="CT450" s="90"/>
      <c r="CU450" s="90"/>
      <c r="CV450" s="90"/>
      <c r="CW450" s="90"/>
      <c r="CX450" s="90"/>
      <c r="CY450" s="90"/>
      <c r="CZ450" s="90"/>
      <c r="DA450" s="90"/>
      <c r="DB450" s="90"/>
      <c r="DC450" s="90"/>
      <c r="DD450" s="90"/>
      <c r="DE450" s="90"/>
      <c r="DF450" s="90"/>
      <c r="DG450" s="90"/>
      <c r="DH450" s="90"/>
      <c r="DI450" s="90"/>
      <c r="DJ450" s="90"/>
      <c r="DK450" s="90"/>
      <c r="DL450" s="90"/>
      <c r="DM450" s="90"/>
      <c r="DN450" s="90"/>
      <c r="DO450" s="90"/>
      <c r="DP450" s="90"/>
      <c r="DQ450" s="90"/>
      <c r="DR450" s="90"/>
      <c r="DS450" s="90"/>
      <c r="DT450" s="90"/>
      <c r="DU450" s="90"/>
      <c r="DV450" s="90"/>
      <c r="DW450" s="90"/>
      <c r="DX450" s="90"/>
      <c r="DY450" s="90"/>
      <c r="DZ450" s="90"/>
      <c r="EA450" s="90"/>
      <c r="EB450" s="90"/>
      <c r="EC450" s="90"/>
      <c r="ED450" s="90"/>
      <c r="EE450" s="90"/>
      <c r="EF450" s="90"/>
      <c r="EG450" s="90"/>
      <c r="EH450" s="90"/>
      <c r="EI450" s="90"/>
      <c r="EJ450" s="90"/>
      <c r="EK450" s="90"/>
      <c r="EL450" s="90"/>
      <c r="EM450" s="90"/>
    </row>
    <row r="451" spans="1:143" ht="12.75" customHeight="1" x14ac:dyDescent="0.25">
      <c r="A451" s="90" t="s">
        <v>47</v>
      </c>
      <c r="B451" s="90" t="s">
        <v>86</v>
      </c>
      <c r="C451" s="90">
        <v>1</v>
      </c>
      <c r="D451" s="90">
        <f t="shared" si="46"/>
        <v>1.0000000000000002E-2</v>
      </c>
      <c r="E451" s="90"/>
      <c r="F451" s="90">
        <f>F450</f>
        <v>4</v>
      </c>
      <c r="G451" s="90" t="s">
        <v>87</v>
      </c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>
        <f t="shared" ref="W451:W488" si="47">IF(F451="","",HLOOKUP(F451,$N$113:$V$119,7,0))</f>
        <v>0</v>
      </c>
      <c r="X451" s="90" t="str">
        <f>CONCATENATE(F451,A451,G451)</f>
        <v>4GN</v>
      </c>
      <c r="Y451" s="90"/>
      <c r="Z451" s="90"/>
      <c r="AA451" s="93"/>
      <c r="AB451" s="94"/>
      <c r="AC451" s="95"/>
      <c r="AD451" s="109"/>
      <c r="AE451" s="205" t="s">
        <v>209</v>
      </c>
      <c r="AF451" s="205"/>
      <c r="AG451" s="205"/>
      <c r="AH451" s="205"/>
      <c r="AI451" s="205"/>
      <c r="AJ451" s="205"/>
      <c r="AK451" s="205"/>
      <c r="AL451" s="205"/>
      <c r="AM451" s="205"/>
      <c r="AN451" s="117"/>
      <c r="AO451" s="118" t="s">
        <v>284</v>
      </c>
      <c r="AP451" s="118"/>
      <c r="AQ451" s="118"/>
      <c r="AR451" s="118"/>
      <c r="AS451" s="118"/>
      <c r="AT451" s="119"/>
      <c r="AU451" s="104"/>
      <c r="AV451" s="104"/>
      <c r="AW451" s="104"/>
      <c r="AX451" s="104"/>
      <c r="AY451" s="104"/>
      <c r="AZ451" s="104"/>
      <c r="BA451" s="104"/>
      <c r="BB451" s="206">
        <v>31.5</v>
      </c>
      <c r="BC451" s="206"/>
      <c r="BD451" s="206"/>
      <c r="BE451" s="206"/>
      <c r="BF451" s="206"/>
      <c r="BG451" s="206"/>
      <c r="BH451" s="203">
        <v>0</v>
      </c>
      <c r="BI451" s="203"/>
      <c r="BJ451" s="203"/>
      <c r="BK451" s="203"/>
      <c r="BL451" s="203"/>
      <c r="BM451" s="203"/>
      <c r="BN451" s="207">
        <f t="shared" si="45"/>
        <v>0</v>
      </c>
      <c r="BO451" s="207"/>
      <c r="BP451" s="207"/>
      <c r="BQ451" s="207"/>
      <c r="BR451" s="207"/>
      <c r="BS451" s="207"/>
      <c r="BT451" s="125"/>
      <c r="BU451" s="126"/>
      <c r="BV451" s="126"/>
      <c r="BW451" s="126"/>
      <c r="BX451" s="143"/>
      <c r="BY451" s="143"/>
      <c r="BZ451" s="143"/>
      <c r="CA451" s="143"/>
      <c r="CB451" s="143"/>
      <c r="CC451" s="143"/>
      <c r="CD451" s="143"/>
      <c r="CE451" s="143"/>
      <c r="CF451" s="143"/>
      <c r="CG451" s="143"/>
      <c r="CH451" s="143"/>
      <c r="CI451" s="143"/>
      <c r="CJ451" s="143"/>
      <c r="CK451" s="143"/>
      <c r="CL451" s="143"/>
      <c r="CM451" s="90"/>
      <c r="CN451" s="90"/>
      <c r="CO451" s="90"/>
      <c r="CP451" s="90"/>
      <c r="CQ451" s="90"/>
      <c r="CR451" s="90"/>
      <c r="CS451" s="90"/>
      <c r="CT451" s="90"/>
      <c r="CU451" s="90"/>
      <c r="CV451" s="90"/>
      <c r="CW451" s="90"/>
      <c r="CX451" s="90"/>
      <c r="CY451" s="90"/>
      <c r="CZ451" s="90"/>
      <c r="DA451" s="90"/>
      <c r="DB451" s="90"/>
      <c r="DC451" s="90"/>
      <c r="DD451" s="90"/>
      <c r="DE451" s="90"/>
      <c r="DF451" s="90"/>
      <c r="DG451" s="90"/>
      <c r="DH451" s="90"/>
      <c r="DI451" s="90"/>
      <c r="DJ451" s="90"/>
      <c r="DK451" s="90"/>
      <c r="DL451" s="90"/>
      <c r="DM451" s="90"/>
      <c r="DN451" s="90"/>
      <c r="DO451" s="90"/>
      <c r="DP451" s="90"/>
      <c r="DQ451" s="90"/>
      <c r="DR451" s="90"/>
      <c r="DS451" s="90"/>
      <c r="DT451" s="90"/>
      <c r="DU451" s="90"/>
      <c r="DV451" s="90"/>
      <c r="DW451" s="90"/>
      <c r="DX451" s="90"/>
      <c r="DY451" s="90"/>
      <c r="DZ451" s="90"/>
      <c r="EA451" s="90"/>
      <c r="EB451" s="90"/>
      <c r="EC451" s="90"/>
      <c r="ED451" s="90"/>
      <c r="EE451" s="90"/>
      <c r="EF451" s="90"/>
      <c r="EG451" s="90"/>
      <c r="EH451" s="90"/>
      <c r="EI451" s="90"/>
      <c r="EJ451" s="90"/>
      <c r="EK451" s="90"/>
      <c r="EL451" s="90"/>
      <c r="EM451" s="90"/>
    </row>
    <row r="452" spans="1:143" ht="13.2" x14ac:dyDescent="0.25">
      <c r="A452" s="90" t="s">
        <v>47</v>
      </c>
      <c r="B452" s="90" t="s">
        <v>86</v>
      </c>
      <c r="C452" s="90">
        <v>1</v>
      </c>
      <c r="D452" s="90">
        <f t="shared" si="46"/>
        <v>3.0000000000000006E-2</v>
      </c>
      <c r="E452" s="90"/>
      <c r="F452" s="90">
        <f>F451</f>
        <v>4</v>
      </c>
      <c r="G452" s="90" t="s">
        <v>87</v>
      </c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>
        <f t="shared" si="47"/>
        <v>0</v>
      </c>
      <c r="X452" s="90" t="str">
        <f t="shared" ref="X452:X488" si="48">CONCATENATE(F452,A452,G452)</f>
        <v>4GN</v>
      </c>
      <c r="Y452" s="90"/>
      <c r="Z452" s="90"/>
      <c r="AA452" s="93"/>
      <c r="AB452" s="94"/>
      <c r="AC452" s="95"/>
      <c r="AD452" s="109"/>
      <c r="AE452" s="199" t="s">
        <v>210</v>
      </c>
      <c r="AF452" s="199"/>
      <c r="AG452" s="199"/>
      <c r="AH452" s="199"/>
      <c r="AI452" s="199"/>
      <c r="AJ452" s="199"/>
      <c r="AK452" s="199"/>
      <c r="AL452" s="199"/>
      <c r="AM452" s="199"/>
      <c r="AN452" s="112"/>
      <c r="AO452" s="113" t="s">
        <v>285</v>
      </c>
      <c r="AP452" s="113"/>
      <c r="AQ452" s="113"/>
      <c r="AR452" s="113"/>
      <c r="AS452" s="113"/>
      <c r="AT452" s="112"/>
      <c r="AU452" s="114"/>
      <c r="AV452" s="114"/>
      <c r="AW452" s="114"/>
      <c r="AX452" s="114"/>
      <c r="AY452" s="114"/>
      <c r="AZ452" s="114"/>
      <c r="BA452" s="114"/>
      <c r="BB452" s="200">
        <v>31.5</v>
      </c>
      <c r="BC452" s="200"/>
      <c r="BD452" s="200"/>
      <c r="BE452" s="200"/>
      <c r="BF452" s="200"/>
      <c r="BG452" s="200"/>
      <c r="BH452" s="194">
        <v>0</v>
      </c>
      <c r="BI452" s="194"/>
      <c r="BJ452" s="194"/>
      <c r="BK452" s="194"/>
      <c r="BL452" s="194"/>
      <c r="BM452" s="194"/>
      <c r="BN452" s="187">
        <f t="shared" si="45"/>
        <v>0</v>
      </c>
      <c r="BO452" s="187"/>
      <c r="BP452" s="187"/>
      <c r="BQ452" s="187"/>
      <c r="BR452" s="187"/>
      <c r="BS452" s="187"/>
      <c r="BT452" s="125"/>
      <c r="BU452" s="126"/>
      <c r="BV452" s="126"/>
      <c r="BW452" s="126"/>
      <c r="BX452" s="143"/>
      <c r="BY452" s="143"/>
      <c r="BZ452" s="143"/>
      <c r="CA452" s="143"/>
      <c r="CB452" s="143"/>
      <c r="CC452" s="143"/>
      <c r="CD452" s="143"/>
      <c r="CE452" s="143"/>
      <c r="CF452" s="143"/>
      <c r="CG452" s="143"/>
      <c r="CH452" s="143"/>
      <c r="CI452" s="143"/>
      <c r="CJ452" s="143"/>
      <c r="CK452" s="143"/>
      <c r="CL452" s="143"/>
      <c r="CM452" s="90"/>
      <c r="CN452" s="90"/>
      <c r="CO452" s="90"/>
      <c r="CP452" s="90"/>
      <c r="CQ452" s="90"/>
      <c r="CR452" s="90"/>
      <c r="CS452" s="90"/>
      <c r="CT452" s="90"/>
      <c r="CU452" s="90"/>
      <c r="CV452" s="90"/>
      <c r="CW452" s="90"/>
      <c r="CX452" s="90"/>
      <c r="CY452" s="90"/>
      <c r="CZ452" s="90"/>
      <c r="DA452" s="90"/>
      <c r="DB452" s="90"/>
      <c r="DC452" s="90"/>
      <c r="DD452" s="90"/>
      <c r="DE452" s="90"/>
      <c r="DF452" s="90"/>
      <c r="DG452" s="90"/>
      <c r="DH452" s="90"/>
      <c r="DI452" s="90"/>
      <c r="DJ452" s="90"/>
      <c r="DK452" s="90"/>
      <c r="DL452" s="90"/>
      <c r="DM452" s="90"/>
      <c r="DN452" s="90"/>
      <c r="DO452" s="90"/>
      <c r="DP452" s="90"/>
      <c r="DQ452" s="90"/>
      <c r="DR452" s="90"/>
      <c r="DS452" s="90"/>
      <c r="DT452" s="90"/>
      <c r="DU452" s="90"/>
      <c r="DV452" s="90"/>
      <c r="DW452" s="90"/>
      <c r="DX452" s="90"/>
      <c r="DY452" s="90"/>
      <c r="DZ452" s="90"/>
      <c r="EA452" s="90"/>
      <c r="EB452" s="90"/>
      <c r="EC452" s="90"/>
      <c r="ED452" s="90"/>
      <c r="EE452" s="90"/>
      <c r="EF452" s="90"/>
      <c r="EG452" s="90"/>
      <c r="EH452" s="90"/>
      <c r="EI452" s="90"/>
      <c r="EJ452" s="90"/>
      <c r="EK452" s="90"/>
      <c r="EL452" s="90"/>
      <c r="EM452" s="90"/>
    </row>
    <row r="453" spans="1:143" ht="12.75" customHeight="1" x14ac:dyDescent="0.25">
      <c r="A453" s="90" t="s">
        <v>47</v>
      </c>
      <c r="B453" s="90" t="s">
        <v>86</v>
      </c>
      <c r="C453" s="90">
        <v>1</v>
      </c>
      <c r="D453" s="90">
        <f t="shared" si="46"/>
        <v>1.0000000000000002E-2</v>
      </c>
      <c r="E453" s="90"/>
      <c r="F453" s="90">
        <f>F452</f>
        <v>4</v>
      </c>
      <c r="G453" s="90" t="s">
        <v>87</v>
      </c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>
        <f t="shared" si="47"/>
        <v>0</v>
      </c>
      <c r="X453" s="90" t="str">
        <f t="shared" si="48"/>
        <v>4GN</v>
      </c>
      <c r="Y453" s="90"/>
      <c r="Z453" s="90"/>
      <c r="AA453" s="115"/>
      <c r="AB453" s="91"/>
      <c r="AC453" s="91"/>
      <c r="AD453" s="91"/>
      <c r="AE453" s="205" t="s">
        <v>211</v>
      </c>
      <c r="AF453" s="205"/>
      <c r="AG453" s="205"/>
      <c r="AH453" s="205"/>
      <c r="AI453" s="205"/>
      <c r="AJ453" s="205"/>
      <c r="AK453" s="205"/>
      <c r="AL453" s="205"/>
      <c r="AM453" s="205"/>
      <c r="AN453" s="116"/>
      <c r="AO453" s="118" t="s">
        <v>286</v>
      </c>
      <c r="AP453" s="118"/>
      <c r="AQ453" s="118"/>
      <c r="AR453" s="118"/>
      <c r="AS453" s="118"/>
      <c r="AT453" s="116"/>
      <c r="AU453" s="104"/>
      <c r="AV453" s="104"/>
      <c r="AW453" s="104"/>
      <c r="AX453" s="104"/>
      <c r="AY453" s="104"/>
      <c r="AZ453" s="104"/>
      <c r="BA453" s="104"/>
      <c r="BB453" s="206">
        <v>31.5</v>
      </c>
      <c r="BC453" s="206"/>
      <c r="BD453" s="206"/>
      <c r="BE453" s="206"/>
      <c r="BF453" s="206"/>
      <c r="BG453" s="206"/>
      <c r="BH453" s="203">
        <v>0</v>
      </c>
      <c r="BI453" s="203"/>
      <c r="BJ453" s="203"/>
      <c r="BK453" s="203"/>
      <c r="BL453" s="203"/>
      <c r="BM453" s="203"/>
      <c r="BN453" s="207">
        <f t="shared" si="45"/>
        <v>0</v>
      </c>
      <c r="BO453" s="207"/>
      <c r="BP453" s="207"/>
      <c r="BQ453" s="207"/>
      <c r="BR453" s="207"/>
      <c r="BS453" s="207"/>
      <c r="BT453" s="100"/>
      <c r="BU453" s="91"/>
      <c r="BV453" s="91"/>
      <c r="BW453" s="91"/>
      <c r="BX453" s="143"/>
      <c r="BY453" s="143"/>
      <c r="BZ453" s="143"/>
      <c r="CA453" s="143"/>
      <c r="CB453" s="143"/>
      <c r="CC453" s="143"/>
      <c r="CD453" s="143"/>
      <c r="CE453" s="143"/>
      <c r="CF453" s="143"/>
      <c r="CG453" s="143"/>
      <c r="CH453" s="143"/>
      <c r="CI453" s="143"/>
      <c r="CJ453" s="143"/>
      <c r="CK453" s="143"/>
      <c r="CL453" s="143"/>
      <c r="CM453" s="90"/>
      <c r="CN453" s="90"/>
      <c r="CO453" s="90"/>
      <c r="CP453" s="90"/>
      <c r="CQ453" s="90"/>
      <c r="CR453" s="90"/>
      <c r="CS453" s="90"/>
      <c r="CT453" s="90"/>
      <c r="CU453" s="90"/>
      <c r="CV453" s="90"/>
      <c r="CW453" s="90"/>
      <c r="CX453" s="90"/>
      <c r="CY453" s="90"/>
      <c r="CZ453" s="90"/>
      <c r="DA453" s="90"/>
      <c r="DB453" s="90"/>
      <c r="DC453" s="90"/>
      <c r="DD453" s="90"/>
      <c r="DE453" s="90"/>
      <c r="DF453" s="90"/>
      <c r="DG453" s="90"/>
      <c r="DH453" s="90"/>
      <c r="DI453" s="90"/>
      <c r="DJ453" s="90"/>
      <c r="DK453" s="90"/>
      <c r="DL453" s="90"/>
      <c r="DM453" s="90"/>
      <c r="DN453" s="90"/>
      <c r="DO453" s="90"/>
      <c r="DP453" s="90"/>
      <c r="DQ453" s="90"/>
      <c r="DR453" s="90"/>
      <c r="DS453" s="90"/>
      <c r="DT453" s="90"/>
      <c r="DU453" s="90"/>
      <c r="DV453" s="90"/>
      <c r="DW453" s="90"/>
      <c r="DX453" s="90"/>
      <c r="DY453" s="90"/>
      <c r="DZ453" s="90"/>
      <c r="EA453" s="90"/>
      <c r="EB453" s="90"/>
      <c r="EC453" s="90"/>
      <c r="ED453" s="90"/>
      <c r="EE453" s="90"/>
      <c r="EF453" s="90"/>
      <c r="EG453" s="90"/>
      <c r="EH453" s="90"/>
      <c r="EI453" s="90"/>
      <c r="EJ453" s="90"/>
      <c r="EK453" s="90"/>
      <c r="EL453" s="90"/>
      <c r="EM453" s="90"/>
    </row>
    <row r="454" spans="1:143" ht="13.2" x14ac:dyDescent="0.25">
      <c r="A454" s="90" t="s">
        <v>47</v>
      </c>
      <c r="B454" s="90" t="s">
        <v>88</v>
      </c>
      <c r="C454" s="90">
        <v>1</v>
      </c>
      <c r="D454" s="90">
        <v>1</v>
      </c>
      <c r="E454" s="90"/>
      <c r="F454" s="90">
        <v>4</v>
      </c>
      <c r="G454" s="90" t="s">
        <v>87</v>
      </c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>
        <f t="shared" si="47"/>
        <v>0</v>
      </c>
      <c r="X454" s="90" t="str">
        <f t="shared" si="48"/>
        <v>4GN</v>
      </c>
      <c r="Y454" s="90"/>
      <c r="Z454" s="90"/>
      <c r="AA454" s="93"/>
      <c r="AB454" s="94"/>
      <c r="AC454" s="95"/>
      <c r="AD454" s="109"/>
      <c r="AE454" s="199"/>
      <c r="AF454" s="199"/>
      <c r="AG454" s="199"/>
      <c r="AH454" s="199"/>
      <c r="AI454" s="199"/>
      <c r="AJ454" s="199"/>
      <c r="AK454" s="199"/>
      <c r="AL454" s="199"/>
      <c r="AM454" s="199"/>
      <c r="AN454" s="112"/>
      <c r="AO454" s="136" t="s">
        <v>212</v>
      </c>
      <c r="AP454" s="112"/>
      <c r="AQ454" s="112"/>
      <c r="AR454" s="113"/>
      <c r="AS454" s="113"/>
      <c r="AT454" s="112"/>
      <c r="AU454" s="114"/>
      <c r="AV454" s="114"/>
      <c r="AW454" s="114"/>
      <c r="AX454" s="114"/>
      <c r="AY454" s="114"/>
      <c r="AZ454" s="114"/>
      <c r="BA454" s="114"/>
      <c r="BB454" s="200"/>
      <c r="BC454" s="200"/>
      <c r="BD454" s="200"/>
      <c r="BE454" s="200"/>
      <c r="BF454" s="200"/>
      <c r="BG454" s="200"/>
      <c r="BH454" s="194"/>
      <c r="BI454" s="194"/>
      <c r="BJ454" s="194"/>
      <c r="BK454" s="194"/>
      <c r="BL454" s="194"/>
      <c r="BM454" s="194"/>
      <c r="BN454" s="187"/>
      <c r="BO454" s="187"/>
      <c r="BP454" s="187"/>
      <c r="BQ454" s="187"/>
      <c r="BR454" s="187"/>
      <c r="BS454" s="187"/>
      <c r="BT454" s="100"/>
      <c r="BU454" s="110"/>
      <c r="BV454" s="110"/>
      <c r="BW454" s="110"/>
      <c r="BX454" s="143"/>
      <c r="BY454" s="143"/>
      <c r="BZ454" s="143"/>
      <c r="CA454" s="143"/>
      <c r="CB454" s="143"/>
      <c r="CC454" s="143"/>
      <c r="CD454" s="143"/>
      <c r="CE454" s="143"/>
      <c r="CF454" s="143"/>
      <c r="CG454" s="143"/>
      <c r="CH454" s="143"/>
      <c r="CI454" s="143"/>
      <c r="CJ454" s="143"/>
      <c r="CK454" s="143"/>
      <c r="CL454" s="143"/>
      <c r="CM454" s="90"/>
      <c r="CN454" s="90"/>
      <c r="CO454" s="90"/>
      <c r="CP454" s="90"/>
      <c r="CQ454" s="90"/>
      <c r="CR454" s="90"/>
      <c r="CS454" s="90"/>
      <c r="CT454" s="90"/>
      <c r="CU454" s="90"/>
      <c r="CV454" s="90"/>
      <c r="CW454" s="90"/>
      <c r="CX454" s="90"/>
      <c r="CY454" s="90"/>
      <c r="CZ454" s="90"/>
      <c r="DA454" s="90"/>
      <c r="DB454" s="90"/>
      <c r="DC454" s="90"/>
      <c r="DD454" s="90"/>
      <c r="DE454" s="90"/>
      <c r="DF454" s="90"/>
      <c r="DG454" s="90"/>
      <c r="DH454" s="90"/>
      <c r="DI454" s="90"/>
      <c r="DJ454" s="90"/>
      <c r="DK454" s="90"/>
      <c r="DL454" s="90"/>
      <c r="DM454" s="90"/>
      <c r="DN454" s="90"/>
      <c r="DO454" s="90"/>
      <c r="DP454" s="90"/>
      <c r="DQ454" s="90"/>
      <c r="DR454" s="90"/>
      <c r="DS454" s="90"/>
      <c r="DT454" s="90"/>
      <c r="DU454" s="90"/>
      <c r="DV454" s="90"/>
      <c r="DW454" s="90"/>
      <c r="DX454" s="90"/>
      <c r="DY454" s="90"/>
      <c r="DZ454" s="90"/>
      <c r="EA454" s="90"/>
      <c r="EB454" s="90"/>
      <c r="EC454" s="90"/>
      <c r="ED454" s="90"/>
      <c r="EE454" s="90"/>
      <c r="EF454" s="90"/>
      <c r="EG454" s="90"/>
      <c r="EH454" s="90"/>
      <c r="EI454" s="90"/>
      <c r="EJ454" s="90"/>
      <c r="EK454" s="90"/>
      <c r="EL454" s="90"/>
      <c r="EM454" s="90"/>
    </row>
    <row r="455" spans="1:143" ht="12.75" customHeight="1" x14ac:dyDescent="0.25">
      <c r="A455" s="90" t="s">
        <v>47</v>
      </c>
      <c r="B455" s="90" t="s">
        <v>86</v>
      </c>
      <c r="C455" s="90">
        <v>1</v>
      </c>
      <c r="D455" s="90">
        <f>D447*0.2</f>
        <v>1.0000000000000002E-2</v>
      </c>
      <c r="E455" s="90"/>
      <c r="F455" s="90">
        <f>F454</f>
        <v>4</v>
      </c>
      <c r="G455" s="90" t="s">
        <v>87</v>
      </c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>
        <f t="shared" si="47"/>
        <v>0</v>
      </c>
      <c r="X455" s="90" t="str">
        <f t="shared" si="48"/>
        <v>4GN</v>
      </c>
      <c r="Y455" s="90"/>
      <c r="Z455" s="90"/>
      <c r="AA455" s="93"/>
      <c r="AB455" s="94"/>
      <c r="AC455" s="95"/>
      <c r="AD455" s="109"/>
      <c r="AE455" s="205" t="s">
        <v>213</v>
      </c>
      <c r="AF455" s="205"/>
      <c r="AG455" s="205"/>
      <c r="AH455" s="205"/>
      <c r="AI455" s="205"/>
      <c r="AJ455" s="205"/>
      <c r="AK455" s="205"/>
      <c r="AL455" s="205"/>
      <c r="AM455" s="205"/>
      <c r="AN455" s="117"/>
      <c r="AO455" s="118" t="s">
        <v>287</v>
      </c>
      <c r="AP455" s="118"/>
      <c r="AQ455" s="118"/>
      <c r="AR455" s="118"/>
      <c r="AS455" s="118"/>
      <c r="AT455" s="119"/>
      <c r="AU455" s="104"/>
      <c r="AV455" s="104"/>
      <c r="AW455" s="104"/>
      <c r="AX455" s="104"/>
      <c r="AY455" s="104"/>
      <c r="AZ455" s="104"/>
      <c r="BA455" s="104"/>
      <c r="BB455" s="206">
        <v>63</v>
      </c>
      <c r="BC455" s="206"/>
      <c r="BD455" s="206"/>
      <c r="BE455" s="206"/>
      <c r="BF455" s="206"/>
      <c r="BG455" s="206"/>
      <c r="BH455" s="203">
        <v>0</v>
      </c>
      <c r="BI455" s="203"/>
      <c r="BJ455" s="203"/>
      <c r="BK455" s="203"/>
      <c r="BL455" s="203"/>
      <c r="BM455" s="203"/>
      <c r="BN455" s="207">
        <f t="shared" si="45"/>
        <v>0</v>
      </c>
      <c r="BO455" s="207"/>
      <c r="BP455" s="207"/>
      <c r="BQ455" s="207"/>
      <c r="BR455" s="207"/>
      <c r="BS455" s="207"/>
      <c r="BT455" s="125"/>
      <c r="BU455" s="126"/>
      <c r="BV455" s="126"/>
      <c r="BW455" s="126"/>
      <c r="BX455" s="143"/>
      <c r="BY455" s="143"/>
      <c r="BZ455" s="143"/>
      <c r="CA455" s="143"/>
      <c r="CB455" s="143"/>
      <c r="CC455" s="143"/>
      <c r="CD455" s="143"/>
      <c r="CE455" s="143"/>
      <c r="CF455" s="143"/>
      <c r="CG455" s="143"/>
      <c r="CH455" s="143"/>
      <c r="CI455" s="143"/>
      <c r="CJ455" s="143"/>
      <c r="CK455" s="143"/>
      <c r="CL455" s="143"/>
      <c r="CM455" s="90"/>
      <c r="CN455" s="90"/>
      <c r="CO455" s="90"/>
      <c r="CP455" s="90"/>
      <c r="CQ455" s="90"/>
      <c r="CR455" s="90"/>
      <c r="CS455" s="90"/>
      <c r="CT455" s="90"/>
      <c r="CU455" s="90"/>
      <c r="CV455" s="90"/>
      <c r="CW455" s="90"/>
      <c r="CX455" s="90"/>
      <c r="CY455" s="90"/>
      <c r="CZ455" s="90"/>
      <c r="DA455" s="90"/>
      <c r="DB455" s="90"/>
      <c r="DC455" s="90"/>
      <c r="DD455" s="90"/>
      <c r="DE455" s="90"/>
      <c r="DF455" s="90"/>
      <c r="DG455" s="90"/>
      <c r="DH455" s="90"/>
      <c r="DI455" s="90"/>
      <c r="DJ455" s="90"/>
      <c r="DK455" s="90"/>
      <c r="DL455" s="90"/>
      <c r="DM455" s="90"/>
      <c r="DN455" s="90"/>
      <c r="DO455" s="90"/>
      <c r="DP455" s="90"/>
      <c r="DQ455" s="90"/>
      <c r="DR455" s="90"/>
      <c r="DS455" s="90"/>
      <c r="DT455" s="90"/>
      <c r="DU455" s="90"/>
      <c r="DV455" s="90"/>
      <c r="DW455" s="90"/>
      <c r="DX455" s="90"/>
      <c r="DY455" s="90"/>
      <c r="DZ455" s="90"/>
      <c r="EA455" s="90"/>
      <c r="EB455" s="90"/>
      <c r="EC455" s="90"/>
      <c r="ED455" s="90"/>
      <c r="EE455" s="90"/>
      <c r="EF455" s="90"/>
      <c r="EG455" s="90"/>
      <c r="EH455" s="90"/>
      <c r="EI455" s="90"/>
      <c r="EJ455" s="90"/>
      <c r="EK455" s="90"/>
      <c r="EL455" s="90"/>
      <c r="EM455" s="90"/>
    </row>
    <row r="456" spans="1:143" ht="13.2" x14ac:dyDescent="0.25">
      <c r="A456" s="90" t="s">
        <v>47</v>
      </c>
      <c r="B456" s="90" t="s">
        <v>86</v>
      </c>
      <c r="C456" s="90">
        <v>1</v>
      </c>
      <c r="D456" s="90">
        <f>D448*0.2</f>
        <v>3.0000000000000006E-2</v>
      </c>
      <c r="E456" s="90"/>
      <c r="F456" s="90">
        <f>F455</f>
        <v>4</v>
      </c>
      <c r="G456" s="90" t="s">
        <v>87</v>
      </c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>
        <f t="shared" si="47"/>
        <v>0</v>
      </c>
      <c r="X456" s="90" t="str">
        <f t="shared" si="48"/>
        <v>4GN</v>
      </c>
      <c r="Y456" s="90"/>
      <c r="Z456" s="90"/>
      <c r="AA456" s="93"/>
      <c r="AB456" s="94"/>
      <c r="AC456" s="95"/>
      <c r="AD456" s="109"/>
      <c r="AE456" s="199" t="s">
        <v>214</v>
      </c>
      <c r="AF456" s="199"/>
      <c r="AG456" s="199"/>
      <c r="AH456" s="199"/>
      <c r="AI456" s="199"/>
      <c r="AJ456" s="199"/>
      <c r="AK456" s="199"/>
      <c r="AL456" s="199"/>
      <c r="AM456" s="199"/>
      <c r="AN456" s="112"/>
      <c r="AO456" s="113" t="s">
        <v>288</v>
      </c>
      <c r="AP456" s="113"/>
      <c r="AQ456" s="113"/>
      <c r="AR456" s="113"/>
      <c r="AS456" s="113"/>
      <c r="AT456" s="112"/>
      <c r="AU456" s="114"/>
      <c r="AV456" s="114"/>
      <c r="AW456" s="114"/>
      <c r="AX456" s="114"/>
      <c r="AY456" s="114"/>
      <c r="AZ456" s="114"/>
      <c r="BA456" s="114"/>
      <c r="BB456" s="200">
        <v>54</v>
      </c>
      <c r="BC456" s="200"/>
      <c r="BD456" s="200"/>
      <c r="BE456" s="200"/>
      <c r="BF456" s="200"/>
      <c r="BG456" s="200"/>
      <c r="BH456" s="194">
        <v>0</v>
      </c>
      <c r="BI456" s="194"/>
      <c r="BJ456" s="194"/>
      <c r="BK456" s="194"/>
      <c r="BL456" s="194"/>
      <c r="BM456" s="194"/>
      <c r="BN456" s="187">
        <f t="shared" si="45"/>
        <v>0</v>
      </c>
      <c r="BO456" s="187"/>
      <c r="BP456" s="187"/>
      <c r="BQ456" s="187"/>
      <c r="BR456" s="187"/>
      <c r="BS456" s="187"/>
      <c r="BT456" s="125"/>
      <c r="BU456" s="126"/>
      <c r="BV456" s="126"/>
      <c r="BW456" s="126"/>
      <c r="BX456" s="143"/>
      <c r="BY456" s="143"/>
      <c r="BZ456" s="143"/>
      <c r="CA456" s="143"/>
      <c r="CB456" s="143"/>
      <c r="CC456" s="143"/>
      <c r="CD456" s="143"/>
      <c r="CE456" s="143"/>
      <c r="CF456" s="143"/>
      <c r="CG456" s="143"/>
      <c r="CH456" s="143"/>
      <c r="CI456" s="143"/>
      <c r="CJ456" s="143"/>
      <c r="CK456" s="143"/>
      <c r="CL456" s="143"/>
      <c r="CM456" s="90"/>
      <c r="CN456" s="90"/>
      <c r="CO456" s="90"/>
      <c r="CP456" s="90"/>
      <c r="CQ456" s="90"/>
      <c r="CR456" s="90"/>
      <c r="CS456" s="90"/>
      <c r="CT456" s="90"/>
      <c r="CU456" s="90"/>
      <c r="CV456" s="90"/>
      <c r="CW456" s="90"/>
      <c r="CX456" s="90"/>
      <c r="CY456" s="90"/>
      <c r="CZ456" s="90"/>
      <c r="DA456" s="90"/>
      <c r="DB456" s="90"/>
      <c r="DC456" s="90"/>
      <c r="DD456" s="90"/>
      <c r="DE456" s="90"/>
      <c r="DF456" s="90"/>
      <c r="DG456" s="90"/>
      <c r="DH456" s="90"/>
      <c r="DI456" s="90"/>
      <c r="DJ456" s="90"/>
      <c r="DK456" s="90"/>
      <c r="DL456" s="90"/>
      <c r="DM456" s="90"/>
      <c r="DN456" s="90"/>
      <c r="DO456" s="90"/>
      <c r="DP456" s="90"/>
      <c r="DQ456" s="90"/>
      <c r="DR456" s="90"/>
      <c r="DS456" s="90"/>
      <c r="DT456" s="90"/>
      <c r="DU456" s="90"/>
      <c r="DV456" s="90"/>
      <c r="DW456" s="90"/>
      <c r="DX456" s="90"/>
      <c r="DY456" s="90"/>
      <c r="DZ456" s="90"/>
      <c r="EA456" s="90"/>
      <c r="EB456" s="90"/>
      <c r="EC456" s="90"/>
      <c r="ED456" s="90"/>
      <c r="EE456" s="90"/>
      <c r="EF456" s="90"/>
      <c r="EG456" s="90"/>
      <c r="EH456" s="90"/>
      <c r="EI456" s="90"/>
      <c r="EJ456" s="90"/>
      <c r="EK456" s="90"/>
      <c r="EL456" s="90"/>
      <c r="EM456" s="90"/>
    </row>
    <row r="457" spans="1:143" ht="12.75" customHeight="1" x14ac:dyDescent="0.25">
      <c r="A457" s="90" t="s">
        <v>47</v>
      </c>
      <c r="B457" s="90" t="s">
        <v>86</v>
      </c>
      <c r="C457" s="90">
        <v>1</v>
      </c>
      <c r="D457" s="90">
        <f>D449*0.2</f>
        <v>1.0000000000000002E-2</v>
      </c>
      <c r="E457" s="90"/>
      <c r="F457" s="90">
        <f>F456</f>
        <v>4</v>
      </c>
      <c r="G457" s="90" t="s">
        <v>87</v>
      </c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>
        <f t="shared" si="47"/>
        <v>0</v>
      </c>
      <c r="X457" s="90" t="str">
        <f t="shared" si="48"/>
        <v>4GN</v>
      </c>
      <c r="Y457" s="90"/>
      <c r="Z457" s="90"/>
      <c r="AA457" s="115"/>
      <c r="AB457" s="91"/>
      <c r="AC457" s="91"/>
      <c r="AD457" s="91"/>
      <c r="AE457" s="205" t="s">
        <v>215</v>
      </c>
      <c r="AF457" s="205"/>
      <c r="AG457" s="205"/>
      <c r="AH457" s="205"/>
      <c r="AI457" s="205"/>
      <c r="AJ457" s="205"/>
      <c r="AK457" s="205"/>
      <c r="AL457" s="205"/>
      <c r="AM457" s="205"/>
      <c r="AN457" s="116"/>
      <c r="AO457" s="118" t="s">
        <v>289</v>
      </c>
      <c r="AP457" s="118"/>
      <c r="AQ457" s="118"/>
      <c r="AR457" s="118"/>
      <c r="AS457" s="118"/>
      <c r="AT457" s="116"/>
      <c r="AU457" s="104"/>
      <c r="AV457" s="104"/>
      <c r="AW457" s="104"/>
      <c r="AX457" s="104"/>
      <c r="AY457" s="104"/>
      <c r="AZ457" s="104"/>
      <c r="BA457" s="104"/>
      <c r="BB457" s="206">
        <v>54</v>
      </c>
      <c r="BC457" s="206"/>
      <c r="BD457" s="206"/>
      <c r="BE457" s="206"/>
      <c r="BF457" s="206"/>
      <c r="BG457" s="206"/>
      <c r="BH457" s="203">
        <v>0</v>
      </c>
      <c r="BI457" s="203"/>
      <c r="BJ457" s="203"/>
      <c r="BK457" s="203"/>
      <c r="BL457" s="203"/>
      <c r="BM457" s="203"/>
      <c r="BN457" s="207">
        <f t="shared" si="45"/>
        <v>0</v>
      </c>
      <c r="BO457" s="207"/>
      <c r="BP457" s="207"/>
      <c r="BQ457" s="207"/>
      <c r="BR457" s="207"/>
      <c r="BS457" s="207"/>
      <c r="BT457" s="100"/>
      <c r="BU457" s="91"/>
      <c r="BV457" s="91"/>
      <c r="BW457" s="91"/>
      <c r="BX457" s="143"/>
      <c r="BY457" s="143"/>
      <c r="BZ457" s="143"/>
      <c r="CA457" s="143"/>
      <c r="CB457" s="143"/>
      <c r="CC457" s="143"/>
      <c r="CD457" s="143"/>
      <c r="CE457" s="143"/>
      <c r="CF457" s="143"/>
      <c r="CG457" s="143"/>
      <c r="CH457" s="143"/>
      <c r="CI457" s="143"/>
      <c r="CJ457" s="143"/>
      <c r="CK457" s="143"/>
      <c r="CL457" s="143"/>
      <c r="CM457" s="90"/>
      <c r="CN457" s="90"/>
      <c r="CO457" s="90"/>
      <c r="CP457" s="90"/>
      <c r="CQ457" s="90"/>
      <c r="CR457" s="90"/>
      <c r="CS457" s="90"/>
      <c r="CT457" s="90"/>
      <c r="CU457" s="90"/>
      <c r="CV457" s="90"/>
      <c r="CW457" s="90"/>
      <c r="CX457" s="90"/>
      <c r="CY457" s="90"/>
      <c r="CZ457" s="90"/>
      <c r="DA457" s="90"/>
      <c r="DB457" s="90"/>
      <c r="DC457" s="90"/>
      <c r="DD457" s="90"/>
      <c r="DE457" s="90"/>
      <c r="DF457" s="90"/>
      <c r="DG457" s="90"/>
      <c r="DH457" s="90"/>
      <c r="DI457" s="90"/>
      <c r="DJ457" s="90"/>
      <c r="DK457" s="90"/>
      <c r="DL457" s="90"/>
      <c r="DM457" s="90"/>
      <c r="DN457" s="90"/>
      <c r="DO457" s="90"/>
      <c r="DP457" s="90"/>
      <c r="DQ457" s="90"/>
      <c r="DR457" s="90"/>
      <c r="DS457" s="90"/>
      <c r="DT457" s="90"/>
      <c r="DU457" s="90"/>
      <c r="DV457" s="90"/>
      <c r="DW457" s="90"/>
      <c r="DX457" s="90"/>
      <c r="DY457" s="90"/>
      <c r="DZ457" s="90"/>
      <c r="EA457" s="90"/>
      <c r="EB457" s="90"/>
      <c r="EC457" s="90"/>
      <c r="ED457" s="90"/>
      <c r="EE457" s="90"/>
      <c r="EF457" s="90"/>
      <c r="EG457" s="90"/>
      <c r="EH457" s="90"/>
      <c r="EI457" s="90"/>
      <c r="EJ457" s="90"/>
      <c r="EK457" s="90"/>
      <c r="EL457" s="90"/>
      <c r="EM457" s="90"/>
    </row>
    <row r="458" spans="1:143" ht="13.2" x14ac:dyDescent="0.25">
      <c r="A458" s="90" t="s">
        <v>47</v>
      </c>
      <c r="B458" s="90" t="s">
        <v>88</v>
      </c>
      <c r="C458" s="90">
        <v>1</v>
      </c>
      <c r="D458" s="90">
        <v>1</v>
      </c>
      <c r="E458" s="90"/>
      <c r="F458" s="90">
        <v>4</v>
      </c>
      <c r="G458" s="90" t="s">
        <v>87</v>
      </c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>
        <f t="shared" si="47"/>
        <v>0</v>
      </c>
      <c r="X458" s="90" t="str">
        <f t="shared" si="48"/>
        <v>4GN</v>
      </c>
      <c r="Y458" s="90"/>
      <c r="Z458" s="90"/>
      <c r="AA458" s="93"/>
      <c r="AB458" s="94"/>
      <c r="AC458" s="95"/>
      <c r="AD458" s="109"/>
      <c r="AE458" s="199"/>
      <c r="AF458" s="199"/>
      <c r="AG458" s="199"/>
      <c r="AH458" s="199"/>
      <c r="AI458" s="199"/>
      <c r="AJ458" s="199"/>
      <c r="AK458" s="199"/>
      <c r="AL458" s="199"/>
      <c r="AM458" s="199"/>
      <c r="AN458" s="112"/>
      <c r="AO458" s="136" t="s">
        <v>216</v>
      </c>
      <c r="AP458" s="112"/>
      <c r="AQ458" s="112"/>
      <c r="AR458" s="113"/>
      <c r="AS458" s="113"/>
      <c r="AT458" s="112"/>
      <c r="AU458" s="114"/>
      <c r="AV458" s="114"/>
      <c r="AW458" s="114"/>
      <c r="AX458" s="114"/>
      <c r="AY458" s="114"/>
      <c r="AZ458" s="114"/>
      <c r="BA458" s="114"/>
      <c r="BB458" s="200"/>
      <c r="BC458" s="200"/>
      <c r="BD458" s="200"/>
      <c r="BE458" s="200"/>
      <c r="BF458" s="200"/>
      <c r="BG458" s="200"/>
      <c r="BH458" s="194"/>
      <c r="BI458" s="194"/>
      <c r="BJ458" s="194"/>
      <c r="BK458" s="194"/>
      <c r="BL458" s="194"/>
      <c r="BM458" s="194"/>
      <c r="BN458" s="187"/>
      <c r="BO458" s="187"/>
      <c r="BP458" s="187"/>
      <c r="BQ458" s="187"/>
      <c r="BR458" s="187"/>
      <c r="BS458" s="187"/>
      <c r="BT458" s="100"/>
      <c r="BU458" s="110"/>
      <c r="BV458" s="110"/>
      <c r="BW458" s="110"/>
      <c r="BX458" s="143"/>
      <c r="BY458" s="143"/>
      <c r="BZ458" s="143"/>
      <c r="CA458" s="143"/>
      <c r="CB458" s="143"/>
      <c r="CC458" s="143"/>
      <c r="CD458" s="143"/>
      <c r="CE458" s="143"/>
      <c r="CF458" s="143"/>
      <c r="CG458" s="143"/>
      <c r="CH458" s="143"/>
      <c r="CI458" s="143"/>
      <c r="CJ458" s="143"/>
      <c r="CK458" s="143"/>
      <c r="CL458" s="143"/>
      <c r="CM458" s="90"/>
      <c r="CN458" s="90"/>
      <c r="CO458" s="90"/>
      <c r="CP458" s="90"/>
      <c r="CQ458" s="90"/>
      <c r="CR458" s="90"/>
      <c r="CS458" s="90"/>
      <c r="CT458" s="90"/>
      <c r="CU458" s="90"/>
      <c r="CV458" s="90"/>
      <c r="CW458" s="90"/>
      <c r="CX458" s="90"/>
      <c r="CY458" s="90"/>
      <c r="CZ458" s="90"/>
      <c r="DA458" s="90"/>
      <c r="DB458" s="90"/>
      <c r="DC458" s="90"/>
      <c r="DD458" s="90"/>
      <c r="DE458" s="90"/>
      <c r="DF458" s="90"/>
      <c r="DG458" s="90"/>
      <c r="DH458" s="90"/>
      <c r="DI458" s="90"/>
      <c r="DJ458" s="90"/>
      <c r="DK458" s="90"/>
      <c r="DL458" s="90"/>
      <c r="DM458" s="90"/>
      <c r="DN458" s="90"/>
      <c r="DO458" s="90"/>
      <c r="DP458" s="90"/>
      <c r="DQ458" s="90"/>
      <c r="DR458" s="90"/>
      <c r="DS458" s="90"/>
      <c r="DT458" s="90"/>
      <c r="DU458" s="90"/>
      <c r="DV458" s="90"/>
      <c r="DW458" s="90"/>
      <c r="DX458" s="90"/>
      <c r="DY458" s="90"/>
      <c r="DZ458" s="90"/>
      <c r="EA458" s="90"/>
      <c r="EB458" s="90"/>
      <c r="EC458" s="90"/>
      <c r="ED458" s="90"/>
      <c r="EE458" s="90"/>
      <c r="EF458" s="90"/>
      <c r="EG458" s="90"/>
      <c r="EH458" s="90"/>
      <c r="EI458" s="90"/>
      <c r="EJ458" s="90"/>
      <c r="EK458" s="90"/>
      <c r="EL458" s="90"/>
      <c r="EM458" s="90"/>
    </row>
    <row r="459" spans="1:143" ht="12.75" customHeight="1" x14ac:dyDescent="0.25">
      <c r="A459" s="90" t="s">
        <v>47</v>
      </c>
      <c r="B459" s="90" t="s">
        <v>86</v>
      </c>
      <c r="C459" s="90">
        <v>1</v>
      </c>
      <c r="D459" s="90">
        <f>D451*0.2</f>
        <v>2.0000000000000005E-3</v>
      </c>
      <c r="E459" s="90"/>
      <c r="F459" s="90">
        <f>F458</f>
        <v>4</v>
      </c>
      <c r="G459" s="90" t="s">
        <v>87</v>
      </c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>
        <f t="shared" si="47"/>
        <v>0</v>
      </c>
      <c r="X459" s="90" t="str">
        <f t="shared" si="48"/>
        <v>4GN</v>
      </c>
      <c r="Y459" s="90"/>
      <c r="Z459" s="90"/>
      <c r="AA459" s="93"/>
      <c r="AB459" s="94"/>
      <c r="AC459" s="95"/>
      <c r="AD459" s="109"/>
      <c r="AE459" s="205" t="s">
        <v>217</v>
      </c>
      <c r="AF459" s="205"/>
      <c r="AG459" s="205"/>
      <c r="AH459" s="205"/>
      <c r="AI459" s="205"/>
      <c r="AJ459" s="205"/>
      <c r="AK459" s="205"/>
      <c r="AL459" s="205"/>
      <c r="AM459" s="205"/>
      <c r="AN459" s="117"/>
      <c r="AO459" s="118" t="s">
        <v>290</v>
      </c>
      <c r="AP459" s="118"/>
      <c r="AQ459" s="118"/>
      <c r="AR459" s="118"/>
      <c r="AS459" s="118"/>
      <c r="AT459" s="119"/>
      <c r="AU459" s="104"/>
      <c r="AV459" s="104"/>
      <c r="AW459" s="104"/>
      <c r="AX459" s="104"/>
      <c r="AY459" s="104"/>
      <c r="AZ459" s="104"/>
      <c r="BA459" s="104"/>
      <c r="BB459" s="206">
        <v>100</v>
      </c>
      <c r="BC459" s="206"/>
      <c r="BD459" s="206"/>
      <c r="BE459" s="206"/>
      <c r="BF459" s="206"/>
      <c r="BG459" s="206"/>
      <c r="BH459" s="203">
        <v>0</v>
      </c>
      <c r="BI459" s="203"/>
      <c r="BJ459" s="203"/>
      <c r="BK459" s="203"/>
      <c r="BL459" s="203"/>
      <c r="BM459" s="203"/>
      <c r="BN459" s="207">
        <f t="shared" ref="BN459:BN469" si="49">BH459*BB459</f>
        <v>0</v>
      </c>
      <c r="BO459" s="207"/>
      <c r="BP459" s="207"/>
      <c r="BQ459" s="207"/>
      <c r="BR459" s="207"/>
      <c r="BS459" s="207"/>
      <c r="BT459" s="125"/>
      <c r="BU459" s="126"/>
      <c r="BV459" s="126"/>
      <c r="BW459" s="126"/>
      <c r="BX459" s="143"/>
      <c r="BY459" s="143"/>
      <c r="BZ459" s="143"/>
      <c r="CA459" s="143"/>
      <c r="CB459" s="143"/>
      <c r="CC459" s="143"/>
      <c r="CD459" s="143"/>
      <c r="CE459" s="143"/>
      <c r="CF459" s="143"/>
      <c r="CG459" s="143"/>
      <c r="CH459" s="143"/>
      <c r="CI459" s="143"/>
      <c r="CJ459" s="143"/>
      <c r="CK459" s="143"/>
      <c r="CL459" s="143"/>
      <c r="CM459" s="90"/>
      <c r="CN459" s="90"/>
      <c r="CO459" s="90"/>
      <c r="CP459" s="90"/>
      <c r="CQ459" s="90"/>
      <c r="CR459" s="90"/>
      <c r="CS459" s="90"/>
      <c r="CT459" s="90"/>
      <c r="CU459" s="90"/>
      <c r="CV459" s="90"/>
      <c r="CW459" s="90"/>
      <c r="CX459" s="90"/>
      <c r="CY459" s="90"/>
      <c r="CZ459" s="90"/>
      <c r="DA459" s="90"/>
      <c r="DB459" s="90"/>
      <c r="DC459" s="90"/>
      <c r="DD459" s="90"/>
      <c r="DE459" s="90"/>
      <c r="DF459" s="90"/>
      <c r="DG459" s="90"/>
      <c r="DH459" s="90"/>
      <c r="DI459" s="90"/>
      <c r="DJ459" s="90"/>
      <c r="DK459" s="90"/>
      <c r="DL459" s="90"/>
      <c r="DM459" s="90"/>
      <c r="DN459" s="90"/>
      <c r="DO459" s="90"/>
      <c r="DP459" s="90"/>
      <c r="DQ459" s="90"/>
      <c r="DR459" s="90"/>
      <c r="DS459" s="90"/>
      <c r="DT459" s="90"/>
      <c r="DU459" s="90"/>
      <c r="DV459" s="90"/>
      <c r="DW459" s="90"/>
      <c r="DX459" s="90"/>
      <c r="DY459" s="90"/>
      <c r="DZ459" s="90"/>
      <c r="EA459" s="90"/>
      <c r="EB459" s="90"/>
      <c r="EC459" s="90"/>
      <c r="ED459" s="90"/>
      <c r="EE459" s="90"/>
      <c r="EF459" s="90"/>
      <c r="EG459" s="90"/>
      <c r="EH459" s="90"/>
      <c r="EI459" s="90"/>
      <c r="EJ459" s="90"/>
      <c r="EK459" s="90"/>
      <c r="EL459" s="90"/>
      <c r="EM459" s="90"/>
    </row>
    <row r="460" spans="1:143" ht="13.2" x14ac:dyDescent="0.25">
      <c r="A460" s="90" t="s">
        <v>47</v>
      </c>
      <c r="B460" s="90" t="s">
        <v>86</v>
      </c>
      <c r="C460" s="90">
        <v>1</v>
      </c>
      <c r="D460" s="90">
        <f>D452*0.2</f>
        <v>6.0000000000000019E-3</v>
      </c>
      <c r="E460" s="90"/>
      <c r="F460" s="90">
        <f>F459</f>
        <v>4</v>
      </c>
      <c r="G460" s="90" t="s">
        <v>87</v>
      </c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>
        <f t="shared" si="47"/>
        <v>0</v>
      </c>
      <c r="X460" s="90" t="str">
        <f t="shared" si="48"/>
        <v>4GN</v>
      </c>
      <c r="Y460" s="90"/>
      <c r="Z460" s="90"/>
      <c r="AA460" s="93"/>
      <c r="AB460" s="94"/>
      <c r="AC460" s="95"/>
      <c r="AD460" s="109"/>
      <c r="AE460" s="199" t="s">
        <v>218</v>
      </c>
      <c r="AF460" s="199"/>
      <c r="AG460" s="199"/>
      <c r="AH460" s="199"/>
      <c r="AI460" s="199"/>
      <c r="AJ460" s="199"/>
      <c r="AK460" s="199"/>
      <c r="AL460" s="199"/>
      <c r="AM460" s="199"/>
      <c r="AN460" s="112"/>
      <c r="AO460" s="113" t="s">
        <v>291</v>
      </c>
      <c r="AP460" s="113"/>
      <c r="AQ460" s="113"/>
      <c r="AR460" s="113"/>
      <c r="AS460" s="113"/>
      <c r="AT460" s="112"/>
      <c r="AU460" s="114"/>
      <c r="AV460" s="114"/>
      <c r="AW460" s="114"/>
      <c r="AX460" s="114"/>
      <c r="AY460" s="114"/>
      <c r="AZ460" s="114"/>
      <c r="BA460" s="114"/>
      <c r="BB460" s="200">
        <v>47.96</v>
      </c>
      <c r="BC460" s="200"/>
      <c r="BD460" s="200"/>
      <c r="BE460" s="200"/>
      <c r="BF460" s="200"/>
      <c r="BG460" s="200"/>
      <c r="BH460" s="194">
        <v>0</v>
      </c>
      <c r="BI460" s="194"/>
      <c r="BJ460" s="194"/>
      <c r="BK460" s="194"/>
      <c r="BL460" s="194"/>
      <c r="BM460" s="194"/>
      <c r="BN460" s="187">
        <f t="shared" si="49"/>
        <v>0</v>
      </c>
      <c r="BO460" s="187"/>
      <c r="BP460" s="187"/>
      <c r="BQ460" s="187"/>
      <c r="BR460" s="187"/>
      <c r="BS460" s="187"/>
      <c r="BT460" s="125"/>
      <c r="BU460" s="126"/>
      <c r="BV460" s="126"/>
      <c r="BW460" s="126"/>
      <c r="BX460" s="143"/>
      <c r="BY460" s="143"/>
      <c r="BZ460" s="143"/>
      <c r="CA460" s="143"/>
      <c r="CB460" s="143"/>
      <c r="CC460" s="143"/>
      <c r="CD460" s="143"/>
      <c r="CE460" s="143"/>
      <c r="CF460" s="143"/>
      <c r="CG460" s="143"/>
      <c r="CH460" s="143"/>
      <c r="CI460" s="143"/>
      <c r="CJ460" s="143"/>
      <c r="CK460" s="143"/>
      <c r="CL460" s="143"/>
      <c r="CM460" s="90"/>
      <c r="CN460" s="90"/>
      <c r="CO460" s="90"/>
      <c r="CP460" s="90"/>
      <c r="CQ460" s="90"/>
      <c r="CR460" s="90"/>
      <c r="CS460" s="90"/>
      <c r="CT460" s="90"/>
      <c r="CU460" s="90"/>
      <c r="CV460" s="90"/>
      <c r="CW460" s="90"/>
      <c r="CX460" s="90"/>
      <c r="CY460" s="90"/>
      <c r="CZ460" s="90"/>
      <c r="DA460" s="90"/>
      <c r="DB460" s="90"/>
      <c r="DC460" s="90"/>
      <c r="DD460" s="90"/>
      <c r="DE460" s="90"/>
      <c r="DF460" s="90"/>
      <c r="DG460" s="90"/>
      <c r="DH460" s="90"/>
      <c r="DI460" s="90"/>
      <c r="DJ460" s="90"/>
      <c r="DK460" s="90"/>
      <c r="DL460" s="90"/>
      <c r="DM460" s="90"/>
      <c r="DN460" s="90"/>
      <c r="DO460" s="90"/>
      <c r="DP460" s="90"/>
      <c r="DQ460" s="90"/>
      <c r="DR460" s="90"/>
      <c r="DS460" s="90"/>
      <c r="DT460" s="90"/>
      <c r="DU460" s="90"/>
      <c r="DV460" s="90"/>
      <c r="DW460" s="90"/>
      <c r="DX460" s="90"/>
      <c r="DY460" s="90"/>
      <c r="DZ460" s="90"/>
      <c r="EA460" s="90"/>
      <c r="EB460" s="90"/>
      <c r="EC460" s="90"/>
      <c r="ED460" s="90"/>
      <c r="EE460" s="90"/>
      <c r="EF460" s="90"/>
      <c r="EG460" s="90"/>
      <c r="EH460" s="90"/>
      <c r="EI460" s="90"/>
      <c r="EJ460" s="90"/>
      <c r="EK460" s="90"/>
      <c r="EL460" s="90"/>
      <c r="EM460" s="90"/>
    </row>
    <row r="461" spans="1:143" ht="12.75" customHeight="1" x14ac:dyDescent="0.25">
      <c r="A461" s="90" t="s">
        <v>47</v>
      </c>
      <c r="B461" s="90" t="s">
        <v>86</v>
      </c>
      <c r="C461" s="90">
        <v>1</v>
      </c>
      <c r="D461" s="90">
        <f>D453*0.2</f>
        <v>2.0000000000000005E-3</v>
      </c>
      <c r="E461" s="90"/>
      <c r="F461" s="90">
        <f>F460</f>
        <v>4</v>
      </c>
      <c r="G461" s="90" t="s">
        <v>87</v>
      </c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>
        <f t="shared" si="47"/>
        <v>0</v>
      </c>
      <c r="X461" s="90" t="str">
        <f t="shared" si="48"/>
        <v>4GN</v>
      </c>
      <c r="Y461" s="90"/>
      <c r="Z461" s="90"/>
      <c r="AA461" s="115"/>
      <c r="AB461" s="91"/>
      <c r="AC461" s="91"/>
      <c r="AD461" s="91"/>
      <c r="AE461" s="205" t="s">
        <v>219</v>
      </c>
      <c r="AF461" s="205"/>
      <c r="AG461" s="205"/>
      <c r="AH461" s="205"/>
      <c r="AI461" s="205"/>
      <c r="AJ461" s="205"/>
      <c r="AK461" s="205"/>
      <c r="AL461" s="205"/>
      <c r="AM461" s="205"/>
      <c r="AN461" s="116"/>
      <c r="AO461" s="118" t="s">
        <v>292</v>
      </c>
      <c r="AP461" s="118"/>
      <c r="AQ461" s="118"/>
      <c r="AR461" s="118"/>
      <c r="AS461" s="118"/>
      <c r="AT461" s="116"/>
      <c r="AU461" s="104"/>
      <c r="AV461" s="104"/>
      <c r="AW461" s="104"/>
      <c r="AX461" s="104"/>
      <c r="AY461" s="104"/>
      <c r="AZ461" s="104"/>
      <c r="BA461" s="104"/>
      <c r="BB461" s="206">
        <v>47.96</v>
      </c>
      <c r="BC461" s="206"/>
      <c r="BD461" s="206"/>
      <c r="BE461" s="206"/>
      <c r="BF461" s="206"/>
      <c r="BG461" s="206"/>
      <c r="BH461" s="203">
        <v>0</v>
      </c>
      <c r="BI461" s="203"/>
      <c r="BJ461" s="203"/>
      <c r="BK461" s="203"/>
      <c r="BL461" s="203"/>
      <c r="BM461" s="203"/>
      <c r="BN461" s="207">
        <f t="shared" si="49"/>
        <v>0</v>
      </c>
      <c r="BO461" s="207"/>
      <c r="BP461" s="207"/>
      <c r="BQ461" s="207"/>
      <c r="BR461" s="207"/>
      <c r="BS461" s="207"/>
      <c r="BT461" s="100"/>
      <c r="BU461" s="91"/>
      <c r="BV461" s="91"/>
      <c r="BW461" s="91"/>
      <c r="BX461" s="143"/>
      <c r="BY461" s="143"/>
      <c r="BZ461" s="143"/>
      <c r="CA461" s="143"/>
      <c r="CB461" s="143"/>
      <c r="CC461" s="143"/>
      <c r="CD461" s="143"/>
      <c r="CE461" s="143"/>
      <c r="CF461" s="143"/>
      <c r="CG461" s="143"/>
      <c r="CH461" s="143"/>
      <c r="CI461" s="143"/>
      <c r="CJ461" s="143"/>
      <c r="CK461" s="143"/>
      <c r="CL461" s="143"/>
      <c r="CM461" s="90"/>
      <c r="CN461" s="90"/>
      <c r="CO461" s="90"/>
      <c r="CP461" s="90"/>
      <c r="CQ461" s="90"/>
      <c r="CR461" s="90"/>
      <c r="CS461" s="90"/>
      <c r="CT461" s="90"/>
      <c r="CU461" s="90"/>
      <c r="CV461" s="90"/>
      <c r="CW461" s="90"/>
      <c r="CX461" s="90"/>
      <c r="CY461" s="90"/>
      <c r="CZ461" s="90"/>
      <c r="DA461" s="90"/>
      <c r="DB461" s="90"/>
      <c r="DC461" s="90"/>
      <c r="DD461" s="90"/>
      <c r="DE461" s="90"/>
      <c r="DF461" s="90"/>
      <c r="DG461" s="90"/>
      <c r="DH461" s="90"/>
      <c r="DI461" s="90"/>
      <c r="DJ461" s="90"/>
      <c r="DK461" s="90"/>
      <c r="DL461" s="90"/>
      <c r="DM461" s="90"/>
      <c r="DN461" s="90"/>
      <c r="DO461" s="90"/>
      <c r="DP461" s="90"/>
      <c r="DQ461" s="90"/>
      <c r="DR461" s="90"/>
      <c r="DS461" s="90"/>
      <c r="DT461" s="90"/>
      <c r="DU461" s="90"/>
      <c r="DV461" s="90"/>
      <c r="DW461" s="90"/>
      <c r="DX461" s="90"/>
      <c r="DY461" s="90"/>
      <c r="DZ461" s="90"/>
      <c r="EA461" s="90"/>
      <c r="EB461" s="90"/>
      <c r="EC461" s="90"/>
      <c r="ED461" s="90"/>
      <c r="EE461" s="90"/>
      <c r="EF461" s="90"/>
      <c r="EG461" s="90"/>
      <c r="EH461" s="90"/>
      <c r="EI461" s="90"/>
      <c r="EJ461" s="90"/>
      <c r="EK461" s="90"/>
      <c r="EL461" s="90"/>
      <c r="EM461" s="90"/>
    </row>
    <row r="462" spans="1:143" ht="13.2" x14ac:dyDescent="0.25">
      <c r="A462" s="90" t="s">
        <v>47</v>
      </c>
      <c r="B462" s="90" t="s">
        <v>88</v>
      </c>
      <c r="C462" s="90">
        <v>1</v>
      </c>
      <c r="D462" s="90">
        <v>1</v>
      </c>
      <c r="E462" s="90"/>
      <c r="F462" s="90">
        <v>4</v>
      </c>
      <c r="G462" s="90" t="s">
        <v>87</v>
      </c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>
        <f t="shared" si="47"/>
        <v>0</v>
      </c>
      <c r="X462" s="90" t="str">
        <f t="shared" si="48"/>
        <v>4GN</v>
      </c>
      <c r="Y462" s="90"/>
      <c r="Z462" s="90"/>
      <c r="AA462" s="93"/>
      <c r="AB462" s="94"/>
      <c r="AC462" s="95"/>
      <c r="AD462" s="109"/>
      <c r="AE462" s="199" t="s">
        <v>220</v>
      </c>
      <c r="AF462" s="199"/>
      <c r="AG462" s="199"/>
      <c r="AH462" s="199"/>
      <c r="AI462" s="199"/>
      <c r="AJ462" s="199"/>
      <c r="AK462" s="199"/>
      <c r="AL462" s="199"/>
      <c r="AM462" s="199"/>
      <c r="AN462" s="112"/>
      <c r="AO462" s="112" t="s">
        <v>293</v>
      </c>
      <c r="AP462" s="112"/>
      <c r="AQ462" s="112"/>
      <c r="AR462" s="113"/>
      <c r="AS462" s="113"/>
      <c r="AT462" s="112"/>
      <c r="AU462" s="114"/>
      <c r="AV462" s="114"/>
      <c r="AW462" s="114"/>
      <c r="AX462" s="114"/>
      <c r="AY462" s="114"/>
      <c r="AZ462" s="114"/>
      <c r="BA462" s="114"/>
      <c r="BB462" s="200">
        <v>48.47</v>
      </c>
      <c r="BC462" s="200"/>
      <c r="BD462" s="200"/>
      <c r="BE462" s="200"/>
      <c r="BF462" s="200"/>
      <c r="BG462" s="200"/>
      <c r="BH462" s="194">
        <v>0</v>
      </c>
      <c r="BI462" s="194"/>
      <c r="BJ462" s="194"/>
      <c r="BK462" s="194"/>
      <c r="BL462" s="194"/>
      <c r="BM462" s="194"/>
      <c r="BN462" s="187">
        <f t="shared" si="49"/>
        <v>0</v>
      </c>
      <c r="BO462" s="187"/>
      <c r="BP462" s="187"/>
      <c r="BQ462" s="187"/>
      <c r="BR462" s="187"/>
      <c r="BS462" s="187"/>
      <c r="BT462" s="100"/>
      <c r="BU462" s="110"/>
      <c r="BV462" s="110"/>
      <c r="BW462" s="110"/>
      <c r="BX462" s="143"/>
      <c r="BY462" s="143"/>
      <c r="BZ462" s="143"/>
      <c r="CA462" s="143"/>
      <c r="CB462" s="143"/>
      <c r="CC462" s="143"/>
      <c r="CD462" s="143"/>
      <c r="CE462" s="143"/>
      <c r="CF462" s="143"/>
      <c r="CG462" s="143"/>
      <c r="CH462" s="143"/>
      <c r="CI462" s="143"/>
      <c r="CJ462" s="143"/>
      <c r="CK462" s="143"/>
      <c r="CL462" s="143"/>
      <c r="CM462" s="90"/>
      <c r="CN462" s="90"/>
      <c r="CO462" s="90"/>
      <c r="CP462" s="90"/>
      <c r="CQ462" s="90"/>
      <c r="CR462" s="90"/>
      <c r="CS462" s="90"/>
      <c r="CT462" s="90"/>
      <c r="CU462" s="90"/>
      <c r="CV462" s="90"/>
      <c r="CW462" s="90"/>
      <c r="CX462" s="90"/>
      <c r="CY462" s="90"/>
      <c r="CZ462" s="90"/>
      <c r="DA462" s="90"/>
      <c r="DB462" s="90"/>
      <c r="DC462" s="90"/>
      <c r="DD462" s="90"/>
      <c r="DE462" s="90"/>
      <c r="DF462" s="90"/>
      <c r="DG462" s="90"/>
      <c r="DH462" s="90"/>
      <c r="DI462" s="90"/>
      <c r="DJ462" s="90"/>
      <c r="DK462" s="90"/>
      <c r="DL462" s="90"/>
      <c r="DM462" s="90"/>
      <c r="DN462" s="90"/>
      <c r="DO462" s="90"/>
      <c r="DP462" s="90"/>
      <c r="DQ462" s="90"/>
      <c r="DR462" s="90"/>
      <c r="DS462" s="90"/>
      <c r="DT462" s="90"/>
      <c r="DU462" s="90"/>
      <c r="DV462" s="90"/>
      <c r="DW462" s="90"/>
      <c r="DX462" s="90"/>
      <c r="DY462" s="90"/>
      <c r="DZ462" s="90"/>
      <c r="EA462" s="90"/>
      <c r="EB462" s="90"/>
      <c r="EC462" s="90"/>
      <c r="ED462" s="90"/>
      <c r="EE462" s="90"/>
      <c r="EF462" s="90"/>
      <c r="EG462" s="90"/>
      <c r="EH462" s="90"/>
      <c r="EI462" s="90"/>
      <c r="EJ462" s="90"/>
      <c r="EK462" s="90"/>
      <c r="EL462" s="90"/>
      <c r="EM462" s="90"/>
    </row>
    <row r="463" spans="1:143" ht="12.75" customHeight="1" x14ac:dyDescent="0.25">
      <c r="A463" s="90" t="s">
        <v>47</v>
      </c>
      <c r="B463" s="90" t="s">
        <v>86</v>
      </c>
      <c r="C463" s="90">
        <v>1</v>
      </c>
      <c r="D463" s="90">
        <f>D455*0.2</f>
        <v>2.0000000000000005E-3</v>
      </c>
      <c r="E463" s="90"/>
      <c r="F463" s="90">
        <f>F462</f>
        <v>4</v>
      </c>
      <c r="G463" s="90" t="s">
        <v>87</v>
      </c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>
        <f t="shared" si="47"/>
        <v>0</v>
      </c>
      <c r="X463" s="90" t="str">
        <f t="shared" si="48"/>
        <v>4GN</v>
      </c>
      <c r="Y463" s="90"/>
      <c r="Z463" s="90"/>
      <c r="AA463" s="93"/>
      <c r="AB463" s="94"/>
      <c r="AC463" s="95"/>
      <c r="AD463" s="109"/>
      <c r="AE463" s="205" t="s">
        <v>221</v>
      </c>
      <c r="AF463" s="205"/>
      <c r="AG463" s="205"/>
      <c r="AH463" s="205"/>
      <c r="AI463" s="205"/>
      <c r="AJ463" s="205"/>
      <c r="AK463" s="205"/>
      <c r="AL463" s="205"/>
      <c r="AM463" s="205"/>
      <c r="AN463" s="117"/>
      <c r="AO463" s="118" t="s">
        <v>294</v>
      </c>
      <c r="AP463" s="118"/>
      <c r="AQ463" s="118"/>
      <c r="AR463" s="118"/>
      <c r="AS463" s="118"/>
      <c r="AT463" s="119"/>
      <c r="AU463" s="104"/>
      <c r="AV463" s="104"/>
      <c r="AW463" s="104"/>
      <c r="AX463" s="104"/>
      <c r="AY463" s="104"/>
      <c r="AZ463" s="104"/>
      <c r="BA463" s="104"/>
      <c r="BB463" s="206">
        <v>51.96</v>
      </c>
      <c r="BC463" s="206"/>
      <c r="BD463" s="206"/>
      <c r="BE463" s="206"/>
      <c r="BF463" s="206"/>
      <c r="BG463" s="206"/>
      <c r="BH463" s="203">
        <v>0</v>
      </c>
      <c r="BI463" s="203"/>
      <c r="BJ463" s="203"/>
      <c r="BK463" s="203"/>
      <c r="BL463" s="203"/>
      <c r="BM463" s="203"/>
      <c r="BN463" s="207">
        <f t="shared" si="49"/>
        <v>0</v>
      </c>
      <c r="BO463" s="207"/>
      <c r="BP463" s="207"/>
      <c r="BQ463" s="207"/>
      <c r="BR463" s="207"/>
      <c r="BS463" s="207"/>
      <c r="BT463" s="125"/>
      <c r="BU463" s="126"/>
      <c r="BV463" s="126"/>
      <c r="BW463" s="126"/>
      <c r="BX463" s="143"/>
      <c r="BY463" s="143"/>
      <c r="BZ463" s="143"/>
      <c r="CA463" s="143"/>
      <c r="CB463" s="143"/>
      <c r="CC463" s="143"/>
      <c r="CD463" s="143"/>
      <c r="CE463" s="143"/>
      <c r="CF463" s="143"/>
      <c r="CG463" s="143"/>
      <c r="CH463" s="143"/>
      <c r="CI463" s="143"/>
      <c r="CJ463" s="143"/>
      <c r="CK463" s="143"/>
      <c r="CL463" s="143"/>
      <c r="CM463" s="90"/>
      <c r="CN463" s="90"/>
      <c r="CO463" s="90"/>
      <c r="CP463" s="90"/>
      <c r="CQ463" s="90"/>
      <c r="CR463" s="90"/>
      <c r="CS463" s="90"/>
      <c r="CT463" s="90"/>
      <c r="CU463" s="90"/>
      <c r="CV463" s="90"/>
      <c r="CW463" s="90"/>
      <c r="CX463" s="90"/>
      <c r="CY463" s="90"/>
      <c r="CZ463" s="90"/>
      <c r="DA463" s="90"/>
      <c r="DB463" s="90"/>
      <c r="DC463" s="90"/>
      <c r="DD463" s="90"/>
      <c r="DE463" s="90"/>
      <c r="DF463" s="90"/>
      <c r="DG463" s="90"/>
      <c r="DH463" s="90"/>
      <c r="DI463" s="90"/>
      <c r="DJ463" s="90"/>
      <c r="DK463" s="90"/>
      <c r="DL463" s="90"/>
      <c r="DM463" s="90"/>
      <c r="DN463" s="90"/>
      <c r="DO463" s="90"/>
      <c r="DP463" s="90"/>
      <c r="DQ463" s="90"/>
      <c r="DR463" s="90"/>
      <c r="DS463" s="90"/>
      <c r="DT463" s="90"/>
      <c r="DU463" s="90"/>
      <c r="DV463" s="90"/>
      <c r="DW463" s="90"/>
      <c r="DX463" s="90"/>
      <c r="DY463" s="90"/>
      <c r="DZ463" s="90"/>
      <c r="EA463" s="90"/>
      <c r="EB463" s="90"/>
      <c r="EC463" s="90"/>
      <c r="ED463" s="90"/>
      <c r="EE463" s="90"/>
      <c r="EF463" s="90"/>
      <c r="EG463" s="90"/>
      <c r="EH463" s="90"/>
      <c r="EI463" s="90"/>
      <c r="EJ463" s="90"/>
      <c r="EK463" s="90"/>
      <c r="EL463" s="90"/>
      <c r="EM463" s="90"/>
    </row>
    <row r="464" spans="1:143" ht="13.2" x14ac:dyDescent="0.25">
      <c r="A464" s="90" t="s">
        <v>47</v>
      </c>
      <c r="B464" s="90" t="s">
        <v>86</v>
      </c>
      <c r="C464" s="90">
        <v>1</v>
      </c>
      <c r="D464" s="90">
        <f>D456*0.2</f>
        <v>6.0000000000000019E-3</v>
      </c>
      <c r="E464" s="90"/>
      <c r="F464" s="90">
        <f>F463</f>
        <v>4</v>
      </c>
      <c r="G464" s="90" t="s">
        <v>87</v>
      </c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>
        <f t="shared" si="47"/>
        <v>0</v>
      </c>
      <c r="X464" s="90" t="str">
        <f t="shared" si="48"/>
        <v>4GN</v>
      </c>
      <c r="Y464" s="90"/>
      <c r="Z464" s="90"/>
      <c r="AA464" s="93"/>
      <c r="AB464" s="94"/>
      <c r="AC464" s="95"/>
      <c r="AD464" s="109"/>
      <c r="AE464" s="199"/>
      <c r="AF464" s="199"/>
      <c r="AG464" s="199"/>
      <c r="AH464" s="199"/>
      <c r="AI464" s="199"/>
      <c r="AJ464" s="199"/>
      <c r="AK464" s="199"/>
      <c r="AL464" s="199"/>
      <c r="AM464" s="199"/>
      <c r="AN464" s="112"/>
      <c r="AO464" s="134" t="s">
        <v>222</v>
      </c>
      <c r="AP464" s="113"/>
      <c r="AQ464" s="113"/>
      <c r="AR464" s="113"/>
      <c r="AS464" s="113"/>
      <c r="AT464" s="112"/>
      <c r="AU464" s="114"/>
      <c r="AV464" s="114"/>
      <c r="AW464" s="114"/>
      <c r="AX464" s="114"/>
      <c r="AY464" s="114"/>
      <c r="AZ464" s="114"/>
      <c r="BA464" s="114"/>
      <c r="BB464" s="200"/>
      <c r="BC464" s="200"/>
      <c r="BD464" s="200"/>
      <c r="BE464" s="200"/>
      <c r="BF464" s="200"/>
      <c r="BG464" s="200"/>
      <c r="BH464" s="194"/>
      <c r="BI464" s="194"/>
      <c r="BJ464" s="194"/>
      <c r="BK464" s="194"/>
      <c r="BL464" s="194"/>
      <c r="BM464" s="194"/>
      <c r="BN464" s="187"/>
      <c r="BO464" s="187"/>
      <c r="BP464" s="187"/>
      <c r="BQ464" s="187"/>
      <c r="BR464" s="187"/>
      <c r="BS464" s="187"/>
      <c r="BT464" s="125"/>
      <c r="BU464" s="126"/>
      <c r="BV464" s="126"/>
      <c r="BW464" s="126"/>
      <c r="BX464" s="143"/>
      <c r="BY464" s="143"/>
      <c r="BZ464" s="143"/>
      <c r="CA464" s="143"/>
      <c r="CB464" s="143"/>
      <c r="CC464" s="143"/>
      <c r="CD464" s="143"/>
      <c r="CE464" s="143"/>
      <c r="CF464" s="143"/>
      <c r="CG464" s="143"/>
      <c r="CH464" s="143"/>
      <c r="CI464" s="143"/>
      <c r="CJ464" s="143"/>
      <c r="CK464" s="143"/>
      <c r="CL464" s="143"/>
      <c r="CM464" s="90"/>
      <c r="CN464" s="90"/>
      <c r="CO464" s="90"/>
      <c r="CP464" s="90"/>
      <c r="CQ464" s="90"/>
      <c r="CR464" s="90"/>
      <c r="CS464" s="90"/>
      <c r="CT464" s="90"/>
      <c r="CU464" s="90"/>
      <c r="CV464" s="90"/>
      <c r="CW464" s="90"/>
      <c r="CX464" s="90"/>
      <c r="CY464" s="90"/>
      <c r="CZ464" s="90"/>
      <c r="DA464" s="90"/>
      <c r="DB464" s="90"/>
      <c r="DC464" s="90"/>
      <c r="DD464" s="90"/>
      <c r="DE464" s="90"/>
      <c r="DF464" s="90"/>
      <c r="DG464" s="90"/>
      <c r="DH464" s="90"/>
      <c r="DI464" s="90"/>
      <c r="DJ464" s="90"/>
      <c r="DK464" s="90"/>
      <c r="DL464" s="90"/>
      <c r="DM464" s="90"/>
      <c r="DN464" s="90"/>
      <c r="DO464" s="90"/>
      <c r="DP464" s="90"/>
      <c r="DQ464" s="90"/>
      <c r="DR464" s="90"/>
      <c r="DS464" s="90"/>
      <c r="DT464" s="90"/>
      <c r="DU464" s="90"/>
      <c r="DV464" s="90"/>
      <c r="DW464" s="90"/>
      <c r="DX464" s="90"/>
      <c r="DY464" s="90"/>
      <c r="DZ464" s="90"/>
      <c r="EA464" s="90"/>
      <c r="EB464" s="90"/>
      <c r="EC464" s="90"/>
      <c r="ED464" s="90"/>
      <c r="EE464" s="90"/>
      <c r="EF464" s="90"/>
      <c r="EG464" s="90"/>
      <c r="EH464" s="90"/>
      <c r="EI464" s="90"/>
      <c r="EJ464" s="90"/>
      <c r="EK464" s="90"/>
      <c r="EL464" s="90"/>
      <c r="EM464" s="90"/>
    </row>
    <row r="465" spans="1:143" ht="12.75" customHeight="1" x14ac:dyDescent="0.25">
      <c r="A465" s="90" t="s">
        <v>47</v>
      </c>
      <c r="B465" s="90" t="s">
        <v>86</v>
      </c>
      <c r="C465" s="90">
        <v>1</v>
      </c>
      <c r="D465" s="90">
        <f>D457*0.2</f>
        <v>2.0000000000000005E-3</v>
      </c>
      <c r="E465" s="90"/>
      <c r="F465" s="90">
        <f>F464</f>
        <v>4</v>
      </c>
      <c r="G465" s="90" t="s">
        <v>87</v>
      </c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>
        <f t="shared" si="47"/>
        <v>0</v>
      </c>
      <c r="X465" s="90" t="str">
        <f t="shared" si="48"/>
        <v>4GN</v>
      </c>
      <c r="Y465" s="90"/>
      <c r="Z465" s="90"/>
      <c r="AA465" s="115"/>
      <c r="AB465" s="91"/>
      <c r="AC465" s="91"/>
      <c r="AD465" s="91"/>
      <c r="AE465" s="205" t="s">
        <v>223</v>
      </c>
      <c r="AF465" s="205"/>
      <c r="AG465" s="205"/>
      <c r="AH465" s="205"/>
      <c r="AI465" s="205"/>
      <c r="AJ465" s="205"/>
      <c r="AK465" s="205"/>
      <c r="AL465" s="205"/>
      <c r="AM465" s="205"/>
      <c r="AN465" s="116"/>
      <c r="AO465" s="118" t="s">
        <v>295</v>
      </c>
      <c r="AP465" s="118"/>
      <c r="AQ465" s="118"/>
      <c r="AR465" s="118"/>
      <c r="AS465" s="118"/>
      <c r="AT465" s="116"/>
      <c r="AU465" s="104"/>
      <c r="AV465" s="104"/>
      <c r="AW465" s="104"/>
      <c r="AX465" s="104"/>
      <c r="AY465" s="104"/>
      <c r="AZ465" s="104"/>
      <c r="BA465" s="104"/>
      <c r="BB465" s="206">
        <v>141</v>
      </c>
      <c r="BC465" s="206"/>
      <c r="BD465" s="206"/>
      <c r="BE465" s="206"/>
      <c r="BF465" s="206"/>
      <c r="BG465" s="206"/>
      <c r="BH465" s="203">
        <v>0</v>
      </c>
      <c r="BI465" s="203"/>
      <c r="BJ465" s="203"/>
      <c r="BK465" s="203"/>
      <c r="BL465" s="203"/>
      <c r="BM465" s="203"/>
      <c r="BN465" s="207">
        <f t="shared" si="49"/>
        <v>0</v>
      </c>
      <c r="BO465" s="207"/>
      <c r="BP465" s="207"/>
      <c r="BQ465" s="207"/>
      <c r="BR465" s="207"/>
      <c r="BS465" s="207"/>
      <c r="BT465" s="100"/>
      <c r="BU465" s="91"/>
      <c r="BV465" s="91"/>
      <c r="BW465" s="91"/>
      <c r="BX465" s="143"/>
      <c r="BY465" s="143"/>
      <c r="BZ465" s="143"/>
      <c r="CA465" s="143"/>
      <c r="CB465" s="143"/>
      <c r="CC465" s="143"/>
      <c r="CD465" s="143"/>
      <c r="CE465" s="143"/>
      <c r="CF465" s="143"/>
      <c r="CG465" s="143"/>
      <c r="CH465" s="143"/>
      <c r="CI465" s="143"/>
      <c r="CJ465" s="143"/>
      <c r="CK465" s="143"/>
      <c r="CL465" s="143"/>
      <c r="CM465" s="90"/>
      <c r="CN465" s="90"/>
      <c r="CO465" s="90"/>
      <c r="CP465" s="90"/>
      <c r="CQ465" s="90"/>
      <c r="CR465" s="90"/>
      <c r="CS465" s="90"/>
      <c r="CT465" s="90"/>
      <c r="CU465" s="90"/>
      <c r="CV465" s="90"/>
      <c r="CW465" s="90"/>
      <c r="CX465" s="90"/>
      <c r="CY465" s="90"/>
      <c r="CZ465" s="90"/>
      <c r="DA465" s="90"/>
      <c r="DB465" s="90"/>
      <c r="DC465" s="90"/>
      <c r="DD465" s="90"/>
      <c r="DE465" s="90"/>
      <c r="DF465" s="90"/>
      <c r="DG465" s="90"/>
      <c r="DH465" s="90"/>
      <c r="DI465" s="90"/>
      <c r="DJ465" s="90"/>
      <c r="DK465" s="90"/>
      <c r="DL465" s="90"/>
      <c r="DM465" s="90"/>
      <c r="DN465" s="90"/>
      <c r="DO465" s="90"/>
      <c r="DP465" s="90"/>
      <c r="DQ465" s="90"/>
      <c r="DR465" s="90"/>
      <c r="DS465" s="90"/>
      <c r="DT465" s="90"/>
      <c r="DU465" s="90"/>
      <c r="DV465" s="90"/>
      <c r="DW465" s="90"/>
      <c r="DX465" s="90"/>
      <c r="DY465" s="90"/>
      <c r="DZ465" s="90"/>
      <c r="EA465" s="90"/>
      <c r="EB465" s="90"/>
      <c r="EC465" s="90"/>
      <c r="ED465" s="90"/>
      <c r="EE465" s="90"/>
      <c r="EF465" s="90"/>
      <c r="EG465" s="90"/>
      <c r="EH465" s="90"/>
      <c r="EI465" s="90"/>
      <c r="EJ465" s="90"/>
      <c r="EK465" s="90"/>
      <c r="EL465" s="90"/>
      <c r="EM465" s="90"/>
    </row>
    <row r="466" spans="1:143" ht="13.2" x14ac:dyDescent="0.25">
      <c r="A466" s="90" t="s">
        <v>47</v>
      </c>
      <c r="B466" s="90" t="s">
        <v>88</v>
      </c>
      <c r="C466" s="90">
        <v>1</v>
      </c>
      <c r="D466" s="90">
        <v>1</v>
      </c>
      <c r="E466" s="90"/>
      <c r="F466" s="90">
        <v>4</v>
      </c>
      <c r="G466" s="90" t="s">
        <v>87</v>
      </c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>
        <f t="shared" si="47"/>
        <v>0</v>
      </c>
      <c r="X466" s="90" t="str">
        <f t="shared" si="48"/>
        <v>4GN</v>
      </c>
      <c r="Y466" s="90"/>
      <c r="Z466" s="90"/>
      <c r="AA466" s="93"/>
      <c r="AB466" s="94"/>
      <c r="AC466" s="95"/>
      <c r="AD466" s="109"/>
      <c r="AE466" s="199" t="s">
        <v>224</v>
      </c>
      <c r="AF466" s="199"/>
      <c r="AG466" s="199"/>
      <c r="AH466" s="199"/>
      <c r="AI466" s="199"/>
      <c r="AJ466" s="199"/>
      <c r="AK466" s="199"/>
      <c r="AL466" s="199"/>
      <c r="AM466" s="199"/>
      <c r="AN466" s="112"/>
      <c r="AO466" s="112" t="s">
        <v>296</v>
      </c>
      <c r="AP466" s="112"/>
      <c r="AQ466" s="112"/>
      <c r="AR466" s="113"/>
      <c r="AS466" s="113"/>
      <c r="AT466" s="112"/>
      <c r="AU466" s="114"/>
      <c r="AV466" s="114"/>
      <c r="AW466" s="114"/>
      <c r="AX466" s="114"/>
      <c r="AY466" s="114"/>
      <c r="AZ466" s="114"/>
      <c r="BA466" s="114"/>
      <c r="BB466" s="200">
        <v>141</v>
      </c>
      <c r="BC466" s="200"/>
      <c r="BD466" s="200"/>
      <c r="BE466" s="200"/>
      <c r="BF466" s="200"/>
      <c r="BG466" s="200"/>
      <c r="BH466" s="194">
        <v>0</v>
      </c>
      <c r="BI466" s="194"/>
      <c r="BJ466" s="194"/>
      <c r="BK466" s="194"/>
      <c r="BL466" s="194"/>
      <c r="BM466" s="194"/>
      <c r="BN466" s="187">
        <f t="shared" si="49"/>
        <v>0</v>
      </c>
      <c r="BO466" s="187"/>
      <c r="BP466" s="187"/>
      <c r="BQ466" s="187"/>
      <c r="BR466" s="187"/>
      <c r="BS466" s="187"/>
      <c r="BT466" s="100"/>
      <c r="BU466" s="110"/>
      <c r="BV466" s="110"/>
      <c r="BW466" s="110"/>
      <c r="BX466" s="143"/>
      <c r="BY466" s="143"/>
      <c r="BZ466" s="143"/>
      <c r="CA466" s="143"/>
      <c r="CB466" s="143"/>
      <c r="CC466" s="143"/>
      <c r="CD466" s="143"/>
      <c r="CE466" s="143"/>
      <c r="CF466" s="143"/>
      <c r="CG466" s="143"/>
      <c r="CH466" s="143"/>
      <c r="CI466" s="143"/>
      <c r="CJ466" s="143"/>
      <c r="CK466" s="143"/>
      <c r="CL466" s="143"/>
      <c r="CM466" s="90"/>
      <c r="CN466" s="90"/>
      <c r="CO466" s="90"/>
      <c r="CP466" s="90"/>
      <c r="CQ466" s="90"/>
      <c r="CR466" s="90"/>
      <c r="CS466" s="90"/>
      <c r="CT466" s="90"/>
      <c r="CU466" s="90"/>
      <c r="CV466" s="90"/>
      <c r="CW466" s="90"/>
      <c r="CX466" s="90"/>
      <c r="CY466" s="90"/>
      <c r="CZ466" s="90"/>
      <c r="DA466" s="90"/>
      <c r="DB466" s="90"/>
      <c r="DC466" s="90"/>
      <c r="DD466" s="90"/>
      <c r="DE466" s="90"/>
      <c r="DF466" s="90"/>
      <c r="DG466" s="90"/>
      <c r="DH466" s="90"/>
      <c r="DI466" s="90"/>
      <c r="DJ466" s="90"/>
      <c r="DK466" s="90"/>
      <c r="DL466" s="90"/>
      <c r="DM466" s="90"/>
      <c r="DN466" s="90"/>
      <c r="DO466" s="90"/>
      <c r="DP466" s="90"/>
      <c r="DQ466" s="90"/>
      <c r="DR466" s="90"/>
      <c r="DS466" s="90"/>
      <c r="DT466" s="90"/>
      <c r="DU466" s="90"/>
      <c r="DV466" s="90"/>
      <c r="DW466" s="90"/>
      <c r="DX466" s="90"/>
      <c r="DY466" s="90"/>
      <c r="DZ466" s="90"/>
      <c r="EA466" s="90"/>
      <c r="EB466" s="90"/>
      <c r="EC466" s="90"/>
      <c r="ED466" s="90"/>
      <c r="EE466" s="90"/>
      <c r="EF466" s="90"/>
      <c r="EG466" s="90"/>
      <c r="EH466" s="90"/>
      <c r="EI466" s="90"/>
      <c r="EJ466" s="90"/>
      <c r="EK466" s="90"/>
      <c r="EL466" s="90"/>
      <c r="EM466" s="90"/>
    </row>
    <row r="467" spans="1:143" ht="12.75" customHeight="1" x14ac:dyDescent="0.25">
      <c r="A467" s="90" t="s">
        <v>47</v>
      </c>
      <c r="B467" s="90" t="s">
        <v>86</v>
      </c>
      <c r="C467" s="90">
        <v>1</v>
      </c>
      <c r="D467" s="90">
        <f>D459*0.2</f>
        <v>4.0000000000000013E-4</v>
      </c>
      <c r="E467" s="90"/>
      <c r="F467" s="90">
        <f>F466</f>
        <v>4</v>
      </c>
      <c r="G467" s="90" t="s">
        <v>87</v>
      </c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>
        <f t="shared" si="47"/>
        <v>0</v>
      </c>
      <c r="X467" s="90" t="str">
        <f t="shared" si="48"/>
        <v>4GN</v>
      </c>
      <c r="Y467" s="90"/>
      <c r="Z467" s="90"/>
      <c r="AA467" s="93"/>
      <c r="AB467" s="94"/>
      <c r="AC467" s="95"/>
      <c r="AD467" s="109"/>
      <c r="AE467" s="205" t="s">
        <v>225</v>
      </c>
      <c r="AF467" s="205"/>
      <c r="AG467" s="205"/>
      <c r="AH467" s="205"/>
      <c r="AI467" s="205"/>
      <c r="AJ467" s="205"/>
      <c r="AK467" s="205"/>
      <c r="AL467" s="205"/>
      <c r="AM467" s="205"/>
      <c r="AN467" s="117"/>
      <c r="AO467" s="118" t="s">
        <v>297</v>
      </c>
      <c r="AP467" s="118"/>
      <c r="AQ467" s="118"/>
      <c r="AR467" s="118"/>
      <c r="AS467" s="118"/>
      <c r="AT467" s="119"/>
      <c r="AU467" s="104"/>
      <c r="AV467" s="104"/>
      <c r="AW467" s="104"/>
      <c r="AX467" s="104"/>
      <c r="AY467" s="104"/>
      <c r="AZ467" s="104"/>
      <c r="BA467" s="104"/>
      <c r="BB467" s="206">
        <v>150</v>
      </c>
      <c r="BC467" s="206"/>
      <c r="BD467" s="206"/>
      <c r="BE467" s="206"/>
      <c r="BF467" s="206"/>
      <c r="BG467" s="206"/>
      <c r="BH467" s="203">
        <v>0</v>
      </c>
      <c r="BI467" s="203"/>
      <c r="BJ467" s="203"/>
      <c r="BK467" s="203"/>
      <c r="BL467" s="203"/>
      <c r="BM467" s="203"/>
      <c r="BN467" s="207">
        <f t="shared" si="49"/>
        <v>0</v>
      </c>
      <c r="BO467" s="207"/>
      <c r="BP467" s="207"/>
      <c r="BQ467" s="207"/>
      <c r="BR467" s="207"/>
      <c r="BS467" s="207"/>
      <c r="BT467" s="125"/>
      <c r="BU467" s="126"/>
      <c r="BV467" s="126"/>
      <c r="BW467" s="126"/>
      <c r="BX467" s="143"/>
      <c r="BY467" s="143"/>
      <c r="BZ467" s="143"/>
      <c r="CA467" s="143"/>
      <c r="CB467" s="143"/>
      <c r="CC467" s="143"/>
      <c r="CD467" s="143"/>
      <c r="CE467" s="143"/>
      <c r="CF467" s="143"/>
      <c r="CG467" s="143"/>
      <c r="CH467" s="143"/>
      <c r="CI467" s="143"/>
      <c r="CJ467" s="143"/>
      <c r="CK467" s="143"/>
      <c r="CL467" s="143"/>
      <c r="CM467" s="90"/>
      <c r="CN467" s="90"/>
      <c r="CO467" s="90"/>
      <c r="CP467" s="90"/>
      <c r="CQ467" s="90"/>
      <c r="CR467" s="90"/>
      <c r="CS467" s="90"/>
      <c r="CT467" s="90"/>
      <c r="CU467" s="90"/>
      <c r="CV467" s="90"/>
      <c r="CW467" s="90"/>
      <c r="CX467" s="90"/>
      <c r="CY467" s="90"/>
      <c r="CZ467" s="90"/>
      <c r="DA467" s="90"/>
      <c r="DB467" s="90"/>
      <c r="DC467" s="90"/>
      <c r="DD467" s="90"/>
      <c r="DE467" s="90"/>
      <c r="DF467" s="90"/>
      <c r="DG467" s="90"/>
      <c r="DH467" s="90"/>
      <c r="DI467" s="90"/>
      <c r="DJ467" s="90"/>
      <c r="DK467" s="90"/>
      <c r="DL467" s="90"/>
      <c r="DM467" s="90"/>
      <c r="DN467" s="90"/>
      <c r="DO467" s="90"/>
      <c r="DP467" s="90"/>
      <c r="DQ467" s="90"/>
      <c r="DR467" s="90"/>
      <c r="DS467" s="90"/>
      <c r="DT467" s="90"/>
      <c r="DU467" s="90"/>
      <c r="DV467" s="90"/>
      <c r="DW467" s="90"/>
      <c r="DX467" s="90"/>
      <c r="DY467" s="90"/>
      <c r="DZ467" s="90"/>
      <c r="EA467" s="90"/>
      <c r="EB467" s="90"/>
      <c r="EC467" s="90"/>
      <c r="ED467" s="90"/>
      <c r="EE467" s="90"/>
      <c r="EF467" s="90"/>
      <c r="EG467" s="90"/>
      <c r="EH467" s="90"/>
      <c r="EI467" s="90"/>
      <c r="EJ467" s="90"/>
      <c r="EK467" s="90"/>
      <c r="EL467" s="90"/>
      <c r="EM467" s="90"/>
    </row>
    <row r="468" spans="1:143" ht="13.2" x14ac:dyDescent="0.25">
      <c r="A468" s="90" t="s">
        <v>47</v>
      </c>
      <c r="B468" s="90" t="s">
        <v>86</v>
      </c>
      <c r="C468" s="90">
        <v>1</v>
      </c>
      <c r="D468" s="90">
        <f>D460*0.2</f>
        <v>1.2000000000000005E-3</v>
      </c>
      <c r="E468" s="90"/>
      <c r="F468" s="90">
        <f>F467</f>
        <v>4</v>
      </c>
      <c r="G468" s="90" t="s">
        <v>87</v>
      </c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>
        <f t="shared" si="47"/>
        <v>0</v>
      </c>
      <c r="X468" s="90" t="str">
        <f t="shared" si="48"/>
        <v>4GN</v>
      </c>
      <c r="Y468" s="90"/>
      <c r="Z468" s="90"/>
      <c r="AA468" s="93"/>
      <c r="AB468" s="94"/>
      <c r="AC468" s="95"/>
      <c r="AD468" s="109"/>
      <c r="AE468" s="199" t="s">
        <v>226</v>
      </c>
      <c r="AF468" s="199"/>
      <c r="AG468" s="199"/>
      <c r="AH468" s="199"/>
      <c r="AI468" s="199"/>
      <c r="AJ468" s="199"/>
      <c r="AK468" s="199"/>
      <c r="AL468" s="199"/>
      <c r="AM468" s="199"/>
      <c r="AN468" s="112"/>
      <c r="AO468" s="113" t="s">
        <v>298</v>
      </c>
      <c r="AP468" s="113"/>
      <c r="AQ468" s="113"/>
      <c r="AR468" s="113"/>
      <c r="AS468" s="113"/>
      <c r="AT468" s="112"/>
      <c r="AU468" s="114"/>
      <c r="AV468" s="114"/>
      <c r="AW468" s="114"/>
      <c r="AX468" s="114"/>
      <c r="AY468" s="114"/>
      <c r="AZ468" s="114"/>
      <c r="BA468" s="114"/>
      <c r="BB468" s="200">
        <v>154</v>
      </c>
      <c r="BC468" s="200"/>
      <c r="BD468" s="200"/>
      <c r="BE468" s="200"/>
      <c r="BF468" s="200"/>
      <c r="BG468" s="200"/>
      <c r="BH468" s="194">
        <v>0</v>
      </c>
      <c r="BI468" s="194"/>
      <c r="BJ468" s="194"/>
      <c r="BK468" s="194"/>
      <c r="BL468" s="194"/>
      <c r="BM468" s="194"/>
      <c r="BN468" s="187">
        <f t="shared" si="49"/>
        <v>0</v>
      </c>
      <c r="BO468" s="187"/>
      <c r="BP468" s="187"/>
      <c r="BQ468" s="187"/>
      <c r="BR468" s="187"/>
      <c r="BS468" s="187"/>
      <c r="BT468" s="125"/>
      <c r="BU468" s="126"/>
      <c r="BV468" s="126"/>
      <c r="BW468" s="126"/>
      <c r="BX468" s="143"/>
      <c r="BY468" s="143"/>
      <c r="BZ468" s="143"/>
      <c r="CA468" s="143"/>
      <c r="CB468" s="143"/>
      <c r="CC468" s="143"/>
      <c r="CD468" s="143"/>
      <c r="CE468" s="143"/>
      <c r="CF468" s="143"/>
      <c r="CG468" s="143"/>
      <c r="CH468" s="143"/>
      <c r="CI468" s="143"/>
      <c r="CJ468" s="143"/>
      <c r="CK468" s="143"/>
      <c r="CL468" s="143"/>
      <c r="CM468" s="90"/>
      <c r="CN468" s="90"/>
      <c r="CO468" s="90"/>
      <c r="CP468" s="90"/>
      <c r="CQ468" s="90"/>
      <c r="CR468" s="90"/>
      <c r="CS468" s="90"/>
      <c r="CT468" s="90"/>
      <c r="CU468" s="90"/>
      <c r="CV468" s="90"/>
      <c r="CW468" s="90"/>
      <c r="CX468" s="90"/>
      <c r="CY468" s="90"/>
      <c r="CZ468" s="90"/>
      <c r="DA468" s="90"/>
      <c r="DB468" s="90"/>
      <c r="DC468" s="90"/>
      <c r="DD468" s="90"/>
      <c r="DE468" s="90"/>
      <c r="DF468" s="90"/>
      <c r="DG468" s="90"/>
      <c r="DH468" s="90"/>
      <c r="DI468" s="90"/>
      <c r="DJ468" s="90"/>
      <c r="DK468" s="90"/>
      <c r="DL468" s="90"/>
      <c r="DM468" s="90"/>
      <c r="DN468" s="90"/>
      <c r="DO468" s="90"/>
      <c r="DP468" s="90"/>
      <c r="DQ468" s="90"/>
      <c r="DR468" s="90"/>
      <c r="DS468" s="90"/>
      <c r="DT468" s="90"/>
      <c r="DU468" s="90"/>
      <c r="DV468" s="90"/>
      <c r="DW468" s="90"/>
      <c r="DX468" s="90"/>
      <c r="DY468" s="90"/>
      <c r="DZ468" s="90"/>
      <c r="EA468" s="90"/>
      <c r="EB468" s="90"/>
      <c r="EC468" s="90"/>
      <c r="ED468" s="90"/>
      <c r="EE468" s="90"/>
      <c r="EF468" s="90"/>
      <c r="EG468" s="90"/>
      <c r="EH468" s="90"/>
      <c r="EI468" s="90"/>
      <c r="EJ468" s="90"/>
      <c r="EK468" s="90"/>
      <c r="EL468" s="90"/>
      <c r="EM468" s="90"/>
    </row>
    <row r="469" spans="1:143" ht="12.75" customHeight="1" x14ac:dyDescent="0.25">
      <c r="A469" s="90" t="s">
        <v>47</v>
      </c>
      <c r="B469" s="90" t="s">
        <v>86</v>
      </c>
      <c r="C469" s="90">
        <v>1</v>
      </c>
      <c r="D469" s="90">
        <f>D461*0.2</f>
        <v>4.0000000000000013E-4</v>
      </c>
      <c r="E469" s="90"/>
      <c r="F469" s="90">
        <f>F468</f>
        <v>4</v>
      </c>
      <c r="G469" s="90" t="s">
        <v>87</v>
      </c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>
        <f t="shared" si="47"/>
        <v>0</v>
      </c>
      <c r="X469" s="90" t="str">
        <f t="shared" si="48"/>
        <v>4GN</v>
      </c>
      <c r="Y469" s="90"/>
      <c r="Z469" s="90"/>
      <c r="AA469" s="115"/>
      <c r="AB469" s="91"/>
      <c r="AC469" s="91"/>
      <c r="AD469" s="91"/>
      <c r="AE469" s="205" t="s">
        <v>227</v>
      </c>
      <c r="AF469" s="205"/>
      <c r="AG469" s="205"/>
      <c r="AH469" s="205"/>
      <c r="AI469" s="205"/>
      <c r="AJ469" s="205"/>
      <c r="AK469" s="205"/>
      <c r="AL469" s="205"/>
      <c r="AM469" s="205"/>
      <c r="AN469" s="116"/>
      <c r="AO469" s="118" t="s">
        <v>299</v>
      </c>
      <c r="AP469" s="118"/>
      <c r="AQ469" s="118"/>
      <c r="AR469" s="118"/>
      <c r="AS469" s="118"/>
      <c r="AT469" s="116"/>
      <c r="AU469" s="104"/>
      <c r="AV469" s="104"/>
      <c r="AW469" s="104"/>
      <c r="AX469" s="104"/>
      <c r="AY469" s="104"/>
      <c r="AZ469" s="104"/>
      <c r="BA469" s="104"/>
      <c r="BB469" s="206">
        <v>154</v>
      </c>
      <c r="BC469" s="206"/>
      <c r="BD469" s="206"/>
      <c r="BE469" s="206"/>
      <c r="BF469" s="206"/>
      <c r="BG469" s="206"/>
      <c r="BH469" s="203">
        <v>0</v>
      </c>
      <c r="BI469" s="203"/>
      <c r="BJ469" s="203"/>
      <c r="BK469" s="203"/>
      <c r="BL469" s="203"/>
      <c r="BM469" s="203"/>
      <c r="BN469" s="207">
        <f t="shared" si="49"/>
        <v>0</v>
      </c>
      <c r="BO469" s="207"/>
      <c r="BP469" s="207"/>
      <c r="BQ469" s="207"/>
      <c r="BR469" s="207"/>
      <c r="BS469" s="207"/>
      <c r="BT469" s="100"/>
      <c r="BU469" s="91"/>
      <c r="BV469" s="91"/>
      <c r="BW469" s="91"/>
      <c r="BX469" s="143"/>
      <c r="BY469" s="143"/>
      <c r="BZ469" s="143"/>
      <c r="CA469" s="143"/>
      <c r="CB469" s="143"/>
      <c r="CC469" s="143"/>
      <c r="CD469" s="143"/>
      <c r="CE469" s="143"/>
      <c r="CF469" s="143"/>
      <c r="CG469" s="143"/>
      <c r="CH469" s="143"/>
      <c r="CI469" s="143"/>
      <c r="CJ469" s="143"/>
      <c r="CK469" s="143"/>
      <c r="CL469" s="143"/>
      <c r="CM469" s="90"/>
      <c r="CN469" s="90"/>
      <c r="CO469" s="90"/>
      <c r="CP469" s="90"/>
      <c r="CQ469" s="90"/>
      <c r="CR469" s="90"/>
      <c r="CS469" s="90"/>
      <c r="CT469" s="90"/>
      <c r="CU469" s="90"/>
      <c r="CV469" s="90"/>
      <c r="CW469" s="90"/>
      <c r="CX469" s="90"/>
      <c r="CY469" s="90"/>
      <c r="CZ469" s="90"/>
      <c r="DA469" s="90"/>
      <c r="DB469" s="90"/>
      <c r="DC469" s="90"/>
      <c r="DD469" s="90"/>
      <c r="DE469" s="90"/>
      <c r="DF469" s="90"/>
      <c r="DG469" s="90"/>
      <c r="DH469" s="90"/>
      <c r="DI469" s="90"/>
      <c r="DJ469" s="90"/>
      <c r="DK469" s="90"/>
      <c r="DL469" s="90"/>
      <c r="DM469" s="90"/>
      <c r="DN469" s="90"/>
      <c r="DO469" s="90"/>
      <c r="DP469" s="90"/>
      <c r="DQ469" s="90"/>
      <c r="DR469" s="90"/>
      <c r="DS469" s="90"/>
      <c r="DT469" s="90"/>
      <c r="DU469" s="90"/>
      <c r="DV469" s="90"/>
      <c r="DW469" s="90"/>
      <c r="DX469" s="90"/>
      <c r="DY469" s="90"/>
      <c r="DZ469" s="90"/>
      <c r="EA469" s="90"/>
      <c r="EB469" s="90"/>
      <c r="EC469" s="90"/>
      <c r="ED469" s="90"/>
      <c r="EE469" s="90"/>
      <c r="EF469" s="90"/>
      <c r="EG469" s="90"/>
      <c r="EH469" s="90"/>
      <c r="EI469" s="90"/>
      <c r="EJ469" s="90"/>
      <c r="EK469" s="90"/>
      <c r="EL469" s="90"/>
      <c r="EM469" s="90"/>
    </row>
    <row r="470" spans="1:143" ht="14.25" customHeight="1" x14ac:dyDescent="0.25">
      <c r="A470" s="90" t="s">
        <v>47</v>
      </c>
      <c r="B470" s="90" t="s">
        <v>88</v>
      </c>
      <c r="C470" s="90">
        <v>1</v>
      </c>
      <c r="D470" s="90">
        <v>1</v>
      </c>
      <c r="E470" s="90"/>
      <c r="F470" s="90">
        <v>4</v>
      </c>
      <c r="G470" s="90" t="s">
        <v>87</v>
      </c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>
        <f t="shared" si="47"/>
        <v>0</v>
      </c>
      <c r="X470" s="90" t="str">
        <f t="shared" si="48"/>
        <v>4GN</v>
      </c>
      <c r="Y470" s="90"/>
      <c r="Z470" s="90"/>
      <c r="AA470" s="93"/>
      <c r="AB470" s="94"/>
      <c r="AC470" s="95"/>
      <c r="AD470" s="109"/>
      <c r="AE470" s="199"/>
      <c r="AF470" s="199"/>
      <c r="AG470" s="199"/>
      <c r="AH470" s="199"/>
      <c r="AI470" s="199"/>
      <c r="AJ470" s="199"/>
      <c r="AK470" s="199"/>
      <c r="AL470" s="199"/>
      <c r="AM470" s="199"/>
      <c r="AN470" s="112"/>
      <c r="AO470" s="136" t="s">
        <v>228</v>
      </c>
      <c r="AP470" s="112"/>
      <c r="AQ470" s="112"/>
      <c r="AR470" s="113"/>
      <c r="AS470" s="113"/>
      <c r="AT470" s="112"/>
      <c r="AU470" s="114"/>
      <c r="AV470" s="114"/>
      <c r="AW470" s="114"/>
      <c r="AX470" s="114"/>
      <c r="AY470" s="114"/>
      <c r="AZ470" s="114"/>
      <c r="BA470" s="114"/>
      <c r="BB470" s="200"/>
      <c r="BC470" s="200"/>
      <c r="BD470" s="200"/>
      <c r="BE470" s="200"/>
      <c r="BF470" s="200"/>
      <c r="BG470" s="200"/>
      <c r="BH470" s="194"/>
      <c r="BI470" s="194"/>
      <c r="BJ470" s="194"/>
      <c r="BK470" s="194"/>
      <c r="BL470" s="194"/>
      <c r="BM470" s="194"/>
      <c r="BN470" s="187"/>
      <c r="BO470" s="187"/>
      <c r="BP470" s="187"/>
      <c r="BQ470" s="187"/>
      <c r="BR470" s="187"/>
      <c r="BS470" s="187"/>
      <c r="BT470" s="100"/>
      <c r="BU470" s="110"/>
      <c r="BV470" s="110"/>
      <c r="BW470" s="110"/>
      <c r="BX470" s="143"/>
      <c r="BY470" s="143"/>
      <c r="BZ470" s="143"/>
      <c r="CA470" s="143"/>
      <c r="CB470" s="143"/>
      <c r="CC470" s="143"/>
      <c r="CD470" s="143"/>
      <c r="CE470" s="143"/>
      <c r="CF470" s="143"/>
      <c r="CG470" s="143"/>
      <c r="CH470" s="143"/>
      <c r="CI470" s="143"/>
      <c r="CJ470" s="143"/>
      <c r="CK470" s="143"/>
      <c r="CL470" s="143"/>
      <c r="CM470" s="90"/>
      <c r="CN470" s="90"/>
      <c r="CO470" s="90"/>
      <c r="CP470" s="90"/>
      <c r="CQ470" s="90"/>
      <c r="CR470" s="90"/>
      <c r="CS470" s="90"/>
      <c r="CT470" s="90"/>
      <c r="CU470" s="90"/>
      <c r="CV470" s="90"/>
      <c r="CW470" s="90"/>
      <c r="CX470" s="90"/>
      <c r="CY470" s="90"/>
      <c r="CZ470" s="90"/>
      <c r="DA470" s="90"/>
      <c r="DB470" s="90"/>
      <c r="DC470" s="90"/>
      <c r="DD470" s="90"/>
      <c r="DE470" s="90"/>
      <c r="DF470" s="90"/>
      <c r="DG470" s="90"/>
      <c r="DH470" s="90"/>
      <c r="DI470" s="90"/>
      <c r="DJ470" s="90"/>
      <c r="DK470" s="90"/>
      <c r="DL470" s="90"/>
      <c r="DM470" s="90"/>
      <c r="DN470" s="90"/>
      <c r="DO470" s="90"/>
      <c r="DP470" s="90"/>
      <c r="DQ470" s="90"/>
      <c r="DR470" s="90"/>
      <c r="DS470" s="90"/>
      <c r="DT470" s="90"/>
      <c r="DU470" s="90"/>
      <c r="DV470" s="90"/>
      <c r="DW470" s="90"/>
      <c r="DX470" s="90"/>
      <c r="DY470" s="90"/>
      <c r="DZ470" s="90"/>
      <c r="EA470" s="90"/>
      <c r="EB470" s="90"/>
      <c r="EC470" s="90"/>
      <c r="ED470" s="90"/>
      <c r="EE470" s="90"/>
      <c r="EF470" s="90"/>
      <c r="EG470" s="90"/>
      <c r="EH470" s="90"/>
      <c r="EI470" s="90"/>
      <c r="EJ470" s="90"/>
      <c r="EK470" s="90"/>
      <c r="EL470" s="90"/>
      <c r="EM470" s="90"/>
    </row>
    <row r="471" spans="1:143" ht="14.25" customHeight="1" x14ac:dyDescent="0.25">
      <c r="A471" s="90" t="s">
        <v>47</v>
      </c>
      <c r="B471" s="90" t="s">
        <v>86</v>
      </c>
      <c r="C471" s="90">
        <v>1</v>
      </c>
      <c r="D471" s="90">
        <f>D464*0.2</f>
        <v>1.2000000000000005E-3</v>
      </c>
      <c r="E471" s="90"/>
      <c r="F471" s="90">
        <f>F470</f>
        <v>4</v>
      </c>
      <c r="G471" s="90" t="s">
        <v>87</v>
      </c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>
        <f t="shared" si="47"/>
        <v>0</v>
      </c>
      <c r="X471" s="90" t="str">
        <f t="shared" si="48"/>
        <v>4GN</v>
      </c>
      <c r="Y471" s="90"/>
      <c r="Z471" s="90"/>
      <c r="AA471" s="93"/>
      <c r="AB471" s="94"/>
      <c r="AC471" s="95"/>
      <c r="AD471" s="109"/>
      <c r="AE471" s="205" t="s">
        <v>229</v>
      </c>
      <c r="AF471" s="205"/>
      <c r="AG471" s="205"/>
      <c r="AH471" s="205"/>
      <c r="AI471" s="205"/>
      <c r="AJ471" s="205"/>
      <c r="AK471" s="205"/>
      <c r="AL471" s="205"/>
      <c r="AM471" s="205"/>
      <c r="AN471" s="117"/>
      <c r="AO471" s="118" t="s">
        <v>300</v>
      </c>
      <c r="AP471" s="118"/>
      <c r="AQ471" s="118"/>
      <c r="AR471" s="118"/>
      <c r="AS471" s="118"/>
      <c r="AT471" s="119"/>
      <c r="AU471" s="104"/>
      <c r="AV471" s="104"/>
      <c r="AW471" s="104"/>
      <c r="AX471" s="104"/>
      <c r="AY471" s="104"/>
      <c r="AZ471" s="104"/>
      <c r="BA471" s="104"/>
      <c r="BB471" s="206">
        <v>54.75</v>
      </c>
      <c r="BC471" s="206"/>
      <c r="BD471" s="206"/>
      <c r="BE471" s="206"/>
      <c r="BF471" s="206"/>
      <c r="BG471" s="206"/>
      <c r="BH471" s="203">
        <v>0</v>
      </c>
      <c r="BI471" s="203"/>
      <c r="BJ471" s="203"/>
      <c r="BK471" s="203"/>
      <c r="BL471" s="203"/>
      <c r="BM471" s="203"/>
      <c r="BN471" s="207">
        <f t="shared" ref="BN471:BN490" si="50">BH471*BB471</f>
        <v>0</v>
      </c>
      <c r="BO471" s="207"/>
      <c r="BP471" s="207"/>
      <c r="BQ471" s="207"/>
      <c r="BR471" s="207"/>
      <c r="BS471" s="207"/>
      <c r="BT471" s="125"/>
      <c r="BU471" s="126"/>
      <c r="BV471" s="126"/>
      <c r="BW471" s="126"/>
      <c r="BX471" s="143"/>
      <c r="BY471" s="143"/>
      <c r="BZ471" s="143"/>
      <c r="CA471" s="143"/>
      <c r="CB471" s="143"/>
      <c r="CC471" s="143"/>
      <c r="CD471" s="143"/>
      <c r="CE471" s="143"/>
      <c r="CF471" s="143"/>
      <c r="CG471" s="143"/>
      <c r="CH471" s="143"/>
      <c r="CI471" s="143"/>
      <c r="CJ471" s="143"/>
      <c r="CK471" s="143"/>
      <c r="CL471" s="143"/>
      <c r="CM471" s="90"/>
      <c r="CN471" s="90"/>
      <c r="CO471" s="90"/>
      <c r="CP471" s="90"/>
      <c r="CQ471" s="90"/>
      <c r="CR471" s="90"/>
      <c r="CS471" s="90"/>
      <c r="CT471" s="90"/>
      <c r="CU471" s="90"/>
      <c r="CV471" s="90"/>
      <c r="CW471" s="90"/>
      <c r="CX471" s="90"/>
      <c r="CY471" s="90"/>
      <c r="CZ471" s="90"/>
      <c r="DA471" s="90"/>
      <c r="DB471" s="90"/>
      <c r="DC471" s="90"/>
      <c r="DD471" s="90"/>
      <c r="DE471" s="90"/>
      <c r="DF471" s="90"/>
      <c r="DG471" s="90"/>
      <c r="DH471" s="90"/>
      <c r="DI471" s="90"/>
      <c r="DJ471" s="90"/>
      <c r="DK471" s="90"/>
      <c r="DL471" s="90"/>
      <c r="DM471" s="90"/>
      <c r="DN471" s="90"/>
      <c r="DO471" s="90"/>
      <c r="DP471" s="90"/>
      <c r="DQ471" s="90"/>
      <c r="DR471" s="90"/>
      <c r="DS471" s="90"/>
      <c r="DT471" s="90"/>
      <c r="DU471" s="90"/>
      <c r="DV471" s="90"/>
      <c r="DW471" s="90"/>
      <c r="DX471" s="90"/>
      <c r="DY471" s="90"/>
      <c r="DZ471" s="90"/>
      <c r="EA471" s="90"/>
      <c r="EB471" s="90"/>
      <c r="EC471" s="90"/>
      <c r="ED471" s="90"/>
      <c r="EE471" s="90"/>
      <c r="EF471" s="90"/>
      <c r="EG471" s="90"/>
      <c r="EH471" s="90"/>
      <c r="EI471" s="90"/>
      <c r="EJ471" s="90"/>
      <c r="EK471" s="90"/>
      <c r="EL471" s="90"/>
      <c r="EM471" s="90"/>
    </row>
    <row r="472" spans="1:143" ht="14.25" customHeight="1" x14ac:dyDescent="0.25">
      <c r="A472" s="90" t="s">
        <v>47</v>
      </c>
      <c r="B472" s="90" t="s">
        <v>86</v>
      </c>
      <c r="C472" s="90">
        <v>1</v>
      </c>
      <c r="D472" s="90">
        <f>D465*0.2</f>
        <v>4.0000000000000013E-4</v>
      </c>
      <c r="E472" s="90"/>
      <c r="F472" s="90">
        <f>F471</f>
        <v>4</v>
      </c>
      <c r="G472" s="90" t="s">
        <v>87</v>
      </c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>
        <f t="shared" si="47"/>
        <v>0</v>
      </c>
      <c r="X472" s="90" t="str">
        <f t="shared" si="48"/>
        <v>4GN</v>
      </c>
      <c r="Y472" s="90"/>
      <c r="Z472" s="90"/>
      <c r="AA472" s="93"/>
      <c r="AB472" s="94"/>
      <c r="AC472" s="95"/>
      <c r="AD472" s="109"/>
      <c r="AE472" s="199" t="s">
        <v>230</v>
      </c>
      <c r="AF472" s="199"/>
      <c r="AG472" s="199"/>
      <c r="AH472" s="199"/>
      <c r="AI472" s="199"/>
      <c r="AJ472" s="199"/>
      <c r="AK472" s="199"/>
      <c r="AL472" s="199"/>
      <c r="AM472" s="199"/>
      <c r="AN472" s="112"/>
      <c r="AO472" s="113" t="s">
        <v>301</v>
      </c>
      <c r="AP472" s="113"/>
      <c r="AQ472" s="113"/>
      <c r="AR472" s="113"/>
      <c r="AS472" s="113"/>
      <c r="AT472" s="112"/>
      <c r="AU472" s="114"/>
      <c r="AV472" s="114"/>
      <c r="AW472" s="114"/>
      <c r="AX472" s="114"/>
      <c r="AY472" s="114"/>
      <c r="AZ472" s="114"/>
      <c r="BA472" s="114"/>
      <c r="BB472" s="200">
        <v>103.5</v>
      </c>
      <c r="BC472" s="200"/>
      <c r="BD472" s="200"/>
      <c r="BE472" s="200"/>
      <c r="BF472" s="200"/>
      <c r="BG472" s="200"/>
      <c r="BH472" s="194">
        <v>0</v>
      </c>
      <c r="BI472" s="194"/>
      <c r="BJ472" s="194"/>
      <c r="BK472" s="194"/>
      <c r="BL472" s="194"/>
      <c r="BM472" s="194"/>
      <c r="BN472" s="187">
        <f t="shared" si="50"/>
        <v>0</v>
      </c>
      <c r="BO472" s="187"/>
      <c r="BP472" s="187"/>
      <c r="BQ472" s="187"/>
      <c r="BR472" s="187"/>
      <c r="BS472" s="187"/>
      <c r="BT472" s="125"/>
      <c r="BU472" s="126"/>
      <c r="BV472" s="126"/>
      <c r="BW472" s="126"/>
      <c r="BX472" s="143"/>
      <c r="BY472" s="143"/>
      <c r="BZ472" s="143"/>
      <c r="CA472" s="143"/>
      <c r="CB472" s="143"/>
      <c r="CC472" s="143"/>
      <c r="CD472" s="143"/>
      <c r="CE472" s="143"/>
      <c r="CF472" s="143"/>
      <c r="CG472" s="143"/>
      <c r="CH472" s="143"/>
      <c r="CI472" s="143"/>
      <c r="CJ472" s="143"/>
      <c r="CK472" s="143"/>
      <c r="CL472" s="143"/>
      <c r="CM472" s="90"/>
      <c r="CN472" s="90"/>
      <c r="CO472" s="90"/>
      <c r="CP472" s="90"/>
      <c r="CQ472" s="90"/>
      <c r="CR472" s="90"/>
      <c r="CS472" s="90"/>
      <c r="CT472" s="90"/>
      <c r="CU472" s="90"/>
      <c r="CV472" s="90"/>
      <c r="CW472" s="90"/>
      <c r="CX472" s="90"/>
      <c r="CY472" s="90"/>
      <c r="CZ472" s="90"/>
      <c r="DA472" s="90"/>
      <c r="DB472" s="90"/>
      <c r="DC472" s="90"/>
      <c r="DD472" s="90"/>
      <c r="DE472" s="90"/>
      <c r="DF472" s="90"/>
      <c r="DG472" s="90"/>
      <c r="DH472" s="90"/>
      <c r="DI472" s="90"/>
      <c r="DJ472" s="90"/>
      <c r="DK472" s="90"/>
      <c r="DL472" s="90"/>
      <c r="DM472" s="90"/>
      <c r="DN472" s="90"/>
      <c r="DO472" s="90"/>
      <c r="DP472" s="90"/>
      <c r="DQ472" s="90"/>
      <c r="DR472" s="90"/>
      <c r="DS472" s="90"/>
      <c r="DT472" s="90"/>
      <c r="DU472" s="90"/>
      <c r="DV472" s="90"/>
      <c r="DW472" s="90"/>
      <c r="DX472" s="90"/>
      <c r="DY472" s="90"/>
      <c r="DZ472" s="90"/>
      <c r="EA472" s="90"/>
      <c r="EB472" s="90"/>
      <c r="EC472" s="90"/>
      <c r="ED472" s="90"/>
      <c r="EE472" s="90"/>
      <c r="EF472" s="90"/>
      <c r="EG472" s="90"/>
      <c r="EH472" s="90"/>
      <c r="EI472" s="90"/>
      <c r="EJ472" s="90"/>
      <c r="EK472" s="90"/>
      <c r="EL472" s="90"/>
      <c r="EM472" s="90"/>
    </row>
    <row r="473" spans="1:143" ht="14.25" customHeight="1" x14ac:dyDescent="0.25">
      <c r="A473" s="90" t="s">
        <v>47</v>
      </c>
      <c r="B473" s="90" t="s">
        <v>86</v>
      </c>
      <c r="C473" s="90">
        <v>1</v>
      </c>
      <c r="D473" s="90">
        <f>D466*0.2</f>
        <v>0.2</v>
      </c>
      <c r="E473" s="90"/>
      <c r="F473" s="90">
        <f>F472</f>
        <v>4</v>
      </c>
      <c r="G473" s="90" t="s">
        <v>87</v>
      </c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>
        <f t="shared" si="47"/>
        <v>0</v>
      </c>
      <c r="X473" s="90" t="str">
        <f t="shared" si="48"/>
        <v>4GN</v>
      </c>
      <c r="Y473" s="90"/>
      <c r="Z473" s="90"/>
      <c r="AA473" s="115"/>
      <c r="AB473" s="91"/>
      <c r="AC473" s="91"/>
      <c r="AD473" s="91"/>
      <c r="AE473" s="205" t="s">
        <v>231</v>
      </c>
      <c r="AF473" s="205"/>
      <c r="AG473" s="205"/>
      <c r="AH473" s="205"/>
      <c r="AI473" s="205"/>
      <c r="AJ473" s="205"/>
      <c r="AK473" s="205"/>
      <c r="AL473" s="205"/>
      <c r="AM473" s="205"/>
      <c r="AN473" s="116"/>
      <c r="AO473" s="118" t="s">
        <v>302</v>
      </c>
      <c r="AP473" s="118"/>
      <c r="AQ473" s="118"/>
      <c r="AR473" s="118"/>
      <c r="AS473" s="118"/>
      <c r="AT473" s="116"/>
      <c r="AU473" s="104"/>
      <c r="AV473" s="104"/>
      <c r="AW473" s="104"/>
      <c r="AX473" s="104"/>
      <c r="AY473" s="104"/>
      <c r="AZ473" s="104"/>
      <c r="BA473" s="104"/>
      <c r="BB473" s="206">
        <v>105.5</v>
      </c>
      <c r="BC473" s="206"/>
      <c r="BD473" s="206"/>
      <c r="BE473" s="206"/>
      <c r="BF473" s="206"/>
      <c r="BG473" s="206"/>
      <c r="BH473" s="203">
        <v>0</v>
      </c>
      <c r="BI473" s="203"/>
      <c r="BJ473" s="203"/>
      <c r="BK473" s="203"/>
      <c r="BL473" s="203"/>
      <c r="BM473" s="203"/>
      <c r="BN473" s="207">
        <f t="shared" si="50"/>
        <v>0</v>
      </c>
      <c r="BO473" s="207"/>
      <c r="BP473" s="207"/>
      <c r="BQ473" s="207"/>
      <c r="BR473" s="207"/>
      <c r="BS473" s="207"/>
      <c r="BT473" s="100"/>
      <c r="BU473" s="91"/>
      <c r="BV473" s="91"/>
      <c r="BW473" s="91"/>
      <c r="BX473" s="143"/>
      <c r="BY473" s="143"/>
      <c r="BZ473" s="143"/>
      <c r="CA473" s="143"/>
      <c r="CB473" s="143"/>
      <c r="CC473" s="143"/>
      <c r="CD473" s="143"/>
      <c r="CE473" s="143"/>
      <c r="CF473" s="143"/>
      <c r="CG473" s="143"/>
      <c r="CH473" s="143"/>
      <c r="CI473" s="143"/>
      <c r="CJ473" s="143"/>
      <c r="CK473" s="143"/>
      <c r="CL473" s="143"/>
      <c r="CM473" s="90"/>
      <c r="CN473" s="90"/>
      <c r="CO473" s="90"/>
      <c r="CP473" s="90"/>
      <c r="CQ473" s="90"/>
      <c r="CR473" s="90"/>
      <c r="CS473" s="90"/>
      <c r="CT473" s="90"/>
      <c r="CU473" s="90"/>
      <c r="CV473" s="90"/>
      <c r="CW473" s="90"/>
      <c r="CX473" s="90"/>
      <c r="CY473" s="90"/>
      <c r="CZ473" s="90"/>
      <c r="DA473" s="90"/>
      <c r="DB473" s="90"/>
      <c r="DC473" s="90"/>
      <c r="DD473" s="90"/>
      <c r="DE473" s="90"/>
      <c r="DF473" s="90"/>
      <c r="DG473" s="90"/>
      <c r="DH473" s="90"/>
      <c r="DI473" s="90"/>
      <c r="DJ473" s="90"/>
      <c r="DK473" s="90"/>
      <c r="DL473" s="90"/>
      <c r="DM473" s="90"/>
      <c r="DN473" s="90"/>
      <c r="DO473" s="90"/>
      <c r="DP473" s="90"/>
      <c r="DQ473" s="90"/>
      <c r="DR473" s="90"/>
      <c r="DS473" s="90"/>
      <c r="DT473" s="90"/>
      <c r="DU473" s="90"/>
      <c r="DV473" s="90"/>
      <c r="DW473" s="90"/>
      <c r="DX473" s="90"/>
      <c r="DY473" s="90"/>
      <c r="DZ473" s="90"/>
      <c r="EA473" s="90"/>
      <c r="EB473" s="90"/>
      <c r="EC473" s="90"/>
      <c r="ED473" s="90"/>
      <c r="EE473" s="90"/>
      <c r="EF473" s="90"/>
      <c r="EG473" s="90"/>
      <c r="EH473" s="90"/>
      <c r="EI473" s="90"/>
      <c r="EJ473" s="90"/>
      <c r="EK473" s="90"/>
      <c r="EL473" s="90"/>
      <c r="EM473" s="90"/>
    </row>
    <row r="474" spans="1:143" ht="13.2" x14ac:dyDescent="0.25">
      <c r="A474" s="90" t="s">
        <v>47</v>
      </c>
      <c r="B474" s="90" t="s">
        <v>88</v>
      </c>
      <c r="C474" s="90">
        <v>1</v>
      </c>
      <c r="D474" s="90">
        <v>1</v>
      </c>
      <c r="E474" s="90"/>
      <c r="F474" s="90">
        <v>4</v>
      </c>
      <c r="G474" s="90" t="s">
        <v>87</v>
      </c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>
        <f t="shared" si="47"/>
        <v>0</v>
      </c>
      <c r="X474" s="90" t="str">
        <f t="shared" si="48"/>
        <v>4GN</v>
      </c>
      <c r="Y474" s="90"/>
      <c r="Z474" s="90"/>
      <c r="AA474" s="93"/>
      <c r="AB474" s="94"/>
      <c r="AC474" s="95"/>
      <c r="AD474" s="109"/>
      <c r="AE474" s="199" t="s">
        <v>232</v>
      </c>
      <c r="AF474" s="199"/>
      <c r="AG474" s="199"/>
      <c r="AH474" s="199"/>
      <c r="AI474" s="199"/>
      <c r="AJ474" s="199"/>
      <c r="AK474" s="199"/>
      <c r="AL474" s="199"/>
      <c r="AM474" s="199"/>
      <c r="AN474" s="112"/>
      <c r="AO474" s="112" t="s">
        <v>303</v>
      </c>
      <c r="AP474" s="112"/>
      <c r="AQ474" s="112"/>
      <c r="AR474" s="113"/>
      <c r="AS474" s="113"/>
      <c r="AT474" s="112"/>
      <c r="AU474" s="114"/>
      <c r="AV474" s="114"/>
      <c r="AW474" s="114"/>
      <c r="AX474" s="114"/>
      <c r="AY474" s="114"/>
      <c r="AZ474" s="114"/>
      <c r="BA474" s="114"/>
      <c r="BB474" s="200">
        <v>132.35</v>
      </c>
      <c r="BC474" s="200"/>
      <c r="BD474" s="200"/>
      <c r="BE474" s="200"/>
      <c r="BF474" s="200"/>
      <c r="BG474" s="200"/>
      <c r="BH474" s="194">
        <v>0</v>
      </c>
      <c r="BI474" s="194"/>
      <c r="BJ474" s="194"/>
      <c r="BK474" s="194"/>
      <c r="BL474" s="194"/>
      <c r="BM474" s="194"/>
      <c r="BN474" s="187">
        <f t="shared" si="50"/>
        <v>0</v>
      </c>
      <c r="BO474" s="187"/>
      <c r="BP474" s="187"/>
      <c r="BQ474" s="187"/>
      <c r="BR474" s="187"/>
      <c r="BS474" s="187"/>
      <c r="BT474" s="100"/>
      <c r="BU474" s="110"/>
      <c r="BV474" s="110"/>
      <c r="BW474" s="110"/>
      <c r="BX474" s="143"/>
      <c r="BY474" s="143"/>
      <c r="BZ474" s="143"/>
      <c r="CA474" s="143"/>
      <c r="CB474" s="143"/>
      <c r="CC474" s="143"/>
      <c r="CD474" s="143"/>
      <c r="CE474" s="143"/>
      <c r="CF474" s="143"/>
      <c r="CG474" s="143"/>
      <c r="CH474" s="143"/>
      <c r="CI474" s="143"/>
      <c r="CJ474" s="143"/>
      <c r="CK474" s="143"/>
      <c r="CL474" s="143"/>
      <c r="CM474" s="90"/>
      <c r="CN474" s="90"/>
      <c r="CO474" s="90"/>
      <c r="CP474" s="90"/>
      <c r="CQ474" s="90"/>
      <c r="CR474" s="90"/>
      <c r="CS474" s="90"/>
      <c r="CT474" s="90"/>
      <c r="CU474" s="90"/>
      <c r="CV474" s="90"/>
      <c r="CW474" s="90"/>
      <c r="CX474" s="90"/>
      <c r="CY474" s="90"/>
      <c r="CZ474" s="90"/>
      <c r="DA474" s="90"/>
      <c r="DB474" s="90"/>
      <c r="DC474" s="90"/>
      <c r="DD474" s="90"/>
      <c r="DE474" s="90"/>
      <c r="DF474" s="90"/>
      <c r="DG474" s="90"/>
      <c r="DH474" s="90"/>
      <c r="DI474" s="90"/>
      <c r="DJ474" s="90"/>
      <c r="DK474" s="90"/>
      <c r="DL474" s="90"/>
      <c r="DM474" s="90"/>
      <c r="DN474" s="90"/>
      <c r="DO474" s="90"/>
      <c r="DP474" s="90"/>
      <c r="DQ474" s="90"/>
      <c r="DR474" s="90"/>
      <c r="DS474" s="90"/>
      <c r="DT474" s="90"/>
      <c r="DU474" s="90"/>
      <c r="DV474" s="90"/>
      <c r="DW474" s="90"/>
      <c r="DX474" s="90"/>
      <c r="DY474" s="90"/>
      <c r="DZ474" s="90"/>
      <c r="EA474" s="90"/>
      <c r="EB474" s="90"/>
      <c r="EC474" s="90"/>
      <c r="ED474" s="90"/>
      <c r="EE474" s="90"/>
      <c r="EF474" s="90"/>
      <c r="EG474" s="90"/>
      <c r="EH474" s="90"/>
      <c r="EI474" s="90"/>
      <c r="EJ474" s="90"/>
      <c r="EK474" s="90"/>
      <c r="EL474" s="90"/>
      <c r="EM474" s="90"/>
    </row>
    <row r="475" spans="1:143" ht="12.75" customHeight="1" x14ac:dyDescent="0.25">
      <c r="A475" s="90" t="s">
        <v>47</v>
      </c>
      <c r="B475" s="90" t="s">
        <v>86</v>
      </c>
      <c r="C475" s="90">
        <v>1</v>
      </c>
      <c r="D475" s="90">
        <f>D468*0.2</f>
        <v>2.4000000000000011E-4</v>
      </c>
      <c r="E475" s="90"/>
      <c r="F475" s="90">
        <f>F474</f>
        <v>4</v>
      </c>
      <c r="G475" s="90" t="s">
        <v>87</v>
      </c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>
        <f t="shared" si="47"/>
        <v>0</v>
      </c>
      <c r="X475" s="90" t="str">
        <f t="shared" si="48"/>
        <v>4GN</v>
      </c>
      <c r="Y475" s="90"/>
      <c r="Z475" s="90"/>
      <c r="AA475" s="115"/>
      <c r="AB475" s="91"/>
      <c r="AC475" s="91"/>
      <c r="AD475" s="91"/>
      <c r="AE475" s="205" t="s">
        <v>233</v>
      </c>
      <c r="AF475" s="205"/>
      <c r="AG475" s="205"/>
      <c r="AH475" s="205"/>
      <c r="AI475" s="205"/>
      <c r="AJ475" s="205"/>
      <c r="AK475" s="205"/>
      <c r="AL475" s="205"/>
      <c r="AM475" s="205"/>
      <c r="AN475" s="118"/>
      <c r="AO475" s="118" t="s">
        <v>304</v>
      </c>
      <c r="AP475" s="118"/>
      <c r="AQ475" s="118"/>
      <c r="AR475" s="118"/>
      <c r="AS475" s="118"/>
      <c r="AT475" s="116"/>
      <c r="AU475" s="104"/>
      <c r="AV475" s="104"/>
      <c r="AW475" s="104"/>
      <c r="AX475" s="104"/>
      <c r="AY475" s="104"/>
      <c r="AZ475" s="104"/>
      <c r="BA475" s="104"/>
      <c r="BB475" s="206">
        <v>132.35</v>
      </c>
      <c r="BC475" s="206"/>
      <c r="BD475" s="206"/>
      <c r="BE475" s="206"/>
      <c r="BF475" s="206"/>
      <c r="BG475" s="206"/>
      <c r="BH475" s="203">
        <v>0</v>
      </c>
      <c r="BI475" s="203"/>
      <c r="BJ475" s="203"/>
      <c r="BK475" s="203"/>
      <c r="BL475" s="203"/>
      <c r="BM475" s="203"/>
      <c r="BN475" s="207">
        <f t="shared" si="50"/>
        <v>0</v>
      </c>
      <c r="BO475" s="207"/>
      <c r="BP475" s="207"/>
      <c r="BQ475" s="207"/>
      <c r="BR475" s="207"/>
      <c r="BS475" s="207"/>
      <c r="BT475" s="100"/>
      <c r="BU475" s="91"/>
      <c r="BV475" s="91"/>
      <c r="BW475" s="91"/>
      <c r="BX475" s="143"/>
      <c r="BY475" s="143"/>
      <c r="BZ475" s="143"/>
      <c r="CA475" s="143"/>
      <c r="CB475" s="143"/>
      <c r="CC475" s="143"/>
      <c r="CD475" s="143"/>
      <c r="CE475" s="143"/>
      <c r="CF475" s="143"/>
      <c r="CG475" s="143"/>
      <c r="CH475" s="143"/>
      <c r="CI475" s="143"/>
      <c r="CJ475" s="143"/>
      <c r="CK475" s="143"/>
      <c r="CL475" s="143"/>
      <c r="CM475" s="90"/>
      <c r="CN475" s="90"/>
      <c r="CO475" s="90"/>
      <c r="CP475" s="90"/>
      <c r="CQ475" s="90"/>
      <c r="CR475" s="90"/>
      <c r="CS475" s="90"/>
      <c r="CT475" s="90"/>
      <c r="CU475" s="90"/>
      <c r="CV475" s="90"/>
      <c r="CW475" s="90"/>
      <c r="CX475" s="90"/>
      <c r="CY475" s="90"/>
      <c r="CZ475" s="90"/>
      <c r="DA475" s="90"/>
      <c r="DB475" s="90"/>
      <c r="DC475" s="90"/>
      <c r="DD475" s="90"/>
      <c r="DE475" s="90"/>
      <c r="DF475" s="90"/>
      <c r="DG475" s="90"/>
      <c r="DH475" s="90"/>
      <c r="DI475" s="90"/>
      <c r="DJ475" s="90"/>
      <c r="DK475" s="90"/>
      <c r="DL475" s="90"/>
      <c r="DM475" s="90"/>
      <c r="DN475" s="90"/>
      <c r="DO475" s="90"/>
      <c r="DP475" s="90"/>
      <c r="DQ475" s="90"/>
      <c r="DR475" s="90"/>
      <c r="DS475" s="90"/>
      <c r="DT475" s="90"/>
      <c r="DU475" s="90"/>
      <c r="DV475" s="90"/>
      <c r="DW475" s="90"/>
      <c r="DX475" s="90"/>
      <c r="DY475" s="90"/>
      <c r="DZ475" s="90"/>
      <c r="EA475" s="90"/>
      <c r="EB475" s="90"/>
      <c r="EC475" s="90"/>
      <c r="ED475" s="90"/>
      <c r="EE475" s="90"/>
      <c r="EF475" s="90"/>
      <c r="EG475" s="90"/>
      <c r="EH475" s="90"/>
      <c r="EI475" s="90"/>
      <c r="EJ475" s="90"/>
      <c r="EK475" s="90"/>
      <c r="EL475" s="90"/>
      <c r="EM475" s="90"/>
    </row>
    <row r="476" spans="1:143" ht="13.2" x14ac:dyDescent="0.25">
      <c r="A476" s="90" t="s">
        <v>47</v>
      </c>
      <c r="B476" s="90" t="s">
        <v>88</v>
      </c>
      <c r="C476" s="90">
        <v>1</v>
      </c>
      <c r="D476" s="90">
        <v>1</v>
      </c>
      <c r="E476" s="90"/>
      <c r="F476" s="90">
        <v>4</v>
      </c>
      <c r="G476" s="90" t="s">
        <v>87</v>
      </c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>
        <f t="shared" si="47"/>
        <v>0</v>
      </c>
      <c r="X476" s="90" t="str">
        <f t="shared" si="48"/>
        <v>4GN</v>
      </c>
      <c r="Y476" s="90"/>
      <c r="Z476" s="90"/>
      <c r="AA476" s="93"/>
      <c r="AB476" s="94"/>
      <c r="AC476" s="95"/>
      <c r="AD476" s="109"/>
      <c r="AE476" s="199" t="s">
        <v>234</v>
      </c>
      <c r="AF476" s="199"/>
      <c r="AG476" s="199"/>
      <c r="AH476" s="199"/>
      <c r="AI476" s="199"/>
      <c r="AJ476" s="199"/>
      <c r="AK476" s="199"/>
      <c r="AL476" s="199"/>
      <c r="AM476" s="199"/>
      <c r="AN476" s="112"/>
      <c r="AO476" s="112" t="s">
        <v>305</v>
      </c>
      <c r="AP476" s="112"/>
      <c r="AQ476" s="112"/>
      <c r="AR476" s="113"/>
      <c r="AS476" s="113"/>
      <c r="AT476" s="112"/>
      <c r="AU476" s="114"/>
      <c r="AV476" s="114"/>
      <c r="AW476" s="114"/>
      <c r="AX476" s="114"/>
      <c r="AY476" s="114"/>
      <c r="AZ476" s="114"/>
      <c r="BA476" s="114"/>
      <c r="BB476" s="200">
        <v>132.35</v>
      </c>
      <c r="BC476" s="200"/>
      <c r="BD476" s="200"/>
      <c r="BE476" s="200"/>
      <c r="BF476" s="200"/>
      <c r="BG476" s="200"/>
      <c r="BH476" s="194">
        <v>0</v>
      </c>
      <c r="BI476" s="194"/>
      <c r="BJ476" s="194"/>
      <c r="BK476" s="194"/>
      <c r="BL476" s="194"/>
      <c r="BM476" s="194"/>
      <c r="BN476" s="187">
        <f t="shared" si="50"/>
        <v>0</v>
      </c>
      <c r="BO476" s="187"/>
      <c r="BP476" s="187"/>
      <c r="BQ476" s="187"/>
      <c r="BR476" s="187"/>
      <c r="BS476" s="187"/>
      <c r="BT476" s="100"/>
      <c r="BU476" s="110"/>
      <c r="BV476" s="110"/>
      <c r="BW476" s="110"/>
      <c r="BX476" s="143"/>
      <c r="BY476" s="143"/>
      <c r="BZ476" s="143"/>
      <c r="CA476" s="143"/>
      <c r="CB476" s="143"/>
      <c r="CC476" s="143"/>
      <c r="CD476" s="143"/>
      <c r="CE476" s="143"/>
      <c r="CF476" s="143"/>
      <c r="CG476" s="143"/>
      <c r="CH476" s="143"/>
      <c r="CI476" s="143"/>
      <c r="CJ476" s="143"/>
      <c r="CK476" s="143"/>
      <c r="CL476" s="143"/>
      <c r="CM476" s="90"/>
      <c r="CN476" s="90"/>
      <c r="CO476" s="90"/>
      <c r="CP476" s="90"/>
      <c r="CQ476" s="90"/>
      <c r="CR476" s="90"/>
      <c r="CS476" s="90"/>
      <c r="CT476" s="90"/>
      <c r="CU476" s="90"/>
      <c r="CV476" s="90"/>
      <c r="CW476" s="90"/>
      <c r="CX476" s="90"/>
      <c r="CY476" s="90"/>
      <c r="CZ476" s="90"/>
      <c r="DA476" s="90"/>
      <c r="DB476" s="90"/>
      <c r="DC476" s="90"/>
      <c r="DD476" s="90"/>
      <c r="DE476" s="90"/>
      <c r="DF476" s="90"/>
      <c r="DG476" s="90"/>
      <c r="DH476" s="90"/>
      <c r="DI476" s="90"/>
      <c r="DJ476" s="90"/>
      <c r="DK476" s="90"/>
      <c r="DL476" s="90"/>
      <c r="DM476" s="90"/>
      <c r="DN476" s="90"/>
      <c r="DO476" s="90"/>
      <c r="DP476" s="90"/>
      <c r="DQ476" s="90"/>
      <c r="DR476" s="90"/>
      <c r="DS476" s="90"/>
      <c r="DT476" s="90"/>
      <c r="DU476" s="90"/>
      <c r="DV476" s="90"/>
      <c r="DW476" s="90"/>
      <c r="DX476" s="90"/>
      <c r="DY476" s="90"/>
      <c r="DZ476" s="90"/>
      <c r="EA476" s="90"/>
      <c r="EB476" s="90"/>
      <c r="EC476" s="90"/>
      <c r="ED476" s="90"/>
      <c r="EE476" s="90"/>
      <c r="EF476" s="90"/>
      <c r="EG476" s="90"/>
      <c r="EH476" s="90"/>
      <c r="EI476" s="90"/>
      <c r="EJ476" s="90"/>
      <c r="EK476" s="90"/>
      <c r="EL476" s="90"/>
      <c r="EM476" s="90"/>
    </row>
    <row r="477" spans="1:143" ht="12.75" customHeight="1" x14ac:dyDescent="0.25">
      <c r="A477" s="90" t="s">
        <v>47</v>
      </c>
      <c r="B477" s="90" t="s">
        <v>86</v>
      </c>
      <c r="C477" s="90">
        <v>1</v>
      </c>
      <c r="D477" s="90" t="e">
        <f>#REF!*0.2</f>
        <v>#REF!</v>
      </c>
      <c r="E477" s="90"/>
      <c r="F477" s="90">
        <f>F476</f>
        <v>4</v>
      </c>
      <c r="G477" s="90" t="s">
        <v>87</v>
      </c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>
        <f t="shared" si="47"/>
        <v>0</v>
      </c>
      <c r="X477" s="90" t="str">
        <f t="shared" si="48"/>
        <v>4GN</v>
      </c>
      <c r="Y477" s="90"/>
      <c r="Z477" s="90"/>
      <c r="AA477" s="93"/>
      <c r="AB477" s="94"/>
      <c r="AC477" s="95"/>
      <c r="AD477" s="109"/>
      <c r="AE477" s="205" t="s">
        <v>235</v>
      </c>
      <c r="AF477" s="205"/>
      <c r="AG477" s="205"/>
      <c r="AH477" s="205"/>
      <c r="AI477" s="205"/>
      <c r="AJ477" s="205"/>
      <c r="AK477" s="205"/>
      <c r="AL477" s="205"/>
      <c r="AM477" s="205"/>
      <c r="AN477" s="117"/>
      <c r="AO477" s="118" t="s">
        <v>306</v>
      </c>
      <c r="AP477" s="118"/>
      <c r="AQ477" s="118"/>
      <c r="AR477" s="118"/>
      <c r="AS477" s="118"/>
      <c r="AT477" s="119"/>
      <c r="AU477" s="104"/>
      <c r="AV477" s="104"/>
      <c r="AW477" s="104"/>
      <c r="AX477" s="104"/>
      <c r="AY477" s="104"/>
      <c r="AZ477" s="104"/>
      <c r="BA477" s="104"/>
      <c r="BB477" s="206">
        <v>130.35</v>
      </c>
      <c r="BC477" s="206"/>
      <c r="BD477" s="206"/>
      <c r="BE477" s="206"/>
      <c r="BF477" s="206"/>
      <c r="BG477" s="206"/>
      <c r="BH477" s="203">
        <v>0</v>
      </c>
      <c r="BI477" s="203"/>
      <c r="BJ477" s="203"/>
      <c r="BK477" s="203"/>
      <c r="BL477" s="203"/>
      <c r="BM477" s="203"/>
      <c r="BN477" s="207">
        <f t="shared" si="50"/>
        <v>0</v>
      </c>
      <c r="BO477" s="207"/>
      <c r="BP477" s="207"/>
      <c r="BQ477" s="207"/>
      <c r="BR477" s="207"/>
      <c r="BS477" s="207"/>
      <c r="BT477" s="125"/>
      <c r="BU477" s="126"/>
      <c r="BV477" s="126"/>
      <c r="BW477" s="126"/>
      <c r="BX477" s="143"/>
      <c r="BY477" s="143"/>
      <c r="BZ477" s="143"/>
      <c r="CA477" s="143"/>
      <c r="CB477" s="143"/>
      <c r="CC477" s="143"/>
      <c r="CD477" s="143"/>
      <c r="CE477" s="143"/>
      <c r="CF477" s="143"/>
      <c r="CG477" s="143"/>
      <c r="CH477" s="143"/>
      <c r="CI477" s="143"/>
      <c r="CJ477" s="143"/>
      <c r="CK477" s="143"/>
      <c r="CL477" s="143"/>
      <c r="CM477" s="90"/>
      <c r="CN477" s="90"/>
      <c r="CO477" s="90"/>
      <c r="CP477" s="90"/>
      <c r="CQ477" s="90"/>
      <c r="CR477" s="90"/>
      <c r="CS477" s="90"/>
      <c r="CT477" s="90"/>
      <c r="CU477" s="90"/>
      <c r="CV477" s="90"/>
      <c r="CW477" s="90"/>
      <c r="CX477" s="90"/>
      <c r="CY477" s="90"/>
      <c r="CZ477" s="90"/>
      <c r="DA477" s="90"/>
      <c r="DB477" s="90"/>
      <c r="DC477" s="90"/>
      <c r="DD477" s="90"/>
      <c r="DE477" s="90"/>
      <c r="DF477" s="90"/>
      <c r="DG477" s="90"/>
      <c r="DH477" s="90"/>
      <c r="DI477" s="90"/>
      <c r="DJ477" s="90"/>
      <c r="DK477" s="90"/>
      <c r="DL477" s="90"/>
      <c r="DM477" s="90"/>
      <c r="DN477" s="90"/>
      <c r="DO477" s="90"/>
      <c r="DP477" s="90"/>
      <c r="DQ477" s="90"/>
      <c r="DR477" s="90"/>
      <c r="DS477" s="90"/>
      <c r="DT477" s="90"/>
      <c r="DU477" s="90"/>
      <c r="DV477" s="90"/>
      <c r="DW477" s="90"/>
      <c r="DX477" s="90"/>
      <c r="DY477" s="90"/>
      <c r="DZ477" s="90"/>
      <c r="EA477" s="90"/>
      <c r="EB477" s="90"/>
      <c r="EC477" s="90"/>
      <c r="ED477" s="90"/>
      <c r="EE477" s="90"/>
      <c r="EF477" s="90"/>
      <c r="EG477" s="90"/>
      <c r="EH477" s="90"/>
      <c r="EI477" s="90"/>
      <c r="EJ477" s="90"/>
      <c r="EK477" s="90"/>
      <c r="EL477" s="90"/>
      <c r="EM477" s="90"/>
    </row>
    <row r="478" spans="1:143" ht="13.2" x14ac:dyDescent="0.25">
      <c r="A478" s="90" t="s">
        <v>47</v>
      </c>
      <c r="B478" s="90" t="s">
        <v>86</v>
      </c>
      <c r="C478" s="90">
        <v>1</v>
      </c>
      <c r="D478" s="90">
        <f>D470*0.2</f>
        <v>0.2</v>
      </c>
      <c r="E478" s="90"/>
      <c r="F478" s="90">
        <f>F477</f>
        <v>4</v>
      </c>
      <c r="G478" s="90" t="s">
        <v>87</v>
      </c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>
        <f t="shared" si="47"/>
        <v>0</v>
      </c>
      <c r="X478" s="90" t="str">
        <f t="shared" si="48"/>
        <v>4GN</v>
      </c>
      <c r="Y478" s="90"/>
      <c r="Z478" s="90"/>
      <c r="AA478" s="93"/>
      <c r="AB478" s="94"/>
      <c r="AC478" s="95"/>
      <c r="AD478" s="109"/>
      <c r="AE478" s="199" t="s">
        <v>236</v>
      </c>
      <c r="AF478" s="199"/>
      <c r="AG478" s="199"/>
      <c r="AH478" s="199"/>
      <c r="AI478" s="199"/>
      <c r="AJ478" s="199"/>
      <c r="AK478" s="199"/>
      <c r="AL478" s="199"/>
      <c r="AM478" s="199"/>
      <c r="AN478" s="112"/>
      <c r="AO478" s="112" t="s">
        <v>307</v>
      </c>
      <c r="AP478" s="113"/>
      <c r="AQ478" s="113"/>
      <c r="AR478" s="113"/>
      <c r="AS478" s="113"/>
      <c r="AT478" s="112"/>
      <c r="AU478" s="114"/>
      <c r="AV478" s="114"/>
      <c r="AW478" s="114"/>
      <c r="AX478" s="114"/>
      <c r="AY478" s="114"/>
      <c r="AZ478" s="114"/>
      <c r="BA478" s="114"/>
      <c r="BB478" s="200">
        <v>134.35</v>
      </c>
      <c r="BC478" s="200"/>
      <c r="BD478" s="200"/>
      <c r="BE478" s="200"/>
      <c r="BF478" s="200"/>
      <c r="BG478" s="200"/>
      <c r="BH478" s="194">
        <v>0</v>
      </c>
      <c r="BI478" s="194"/>
      <c r="BJ478" s="194"/>
      <c r="BK478" s="194"/>
      <c r="BL478" s="194"/>
      <c r="BM478" s="194"/>
      <c r="BN478" s="187">
        <f t="shared" si="50"/>
        <v>0</v>
      </c>
      <c r="BO478" s="187"/>
      <c r="BP478" s="187"/>
      <c r="BQ478" s="187"/>
      <c r="BR478" s="187"/>
      <c r="BS478" s="187"/>
      <c r="BT478" s="125"/>
      <c r="BU478" s="126"/>
      <c r="BV478" s="126"/>
      <c r="BW478" s="126"/>
      <c r="BX478" s="143"/>
      <c r="BY478" s="143"/>
      <c r="BZ478" s="143"/>
      <c r="CA478" s="143"/>
      <c r="CB478" s="143"/>
      <c r="CC478" s="143"/>
      <c r="CD478" s="143"/>
      <c r="CE478" s="143"/>
      <c r="CF478" s="143"/>
      <c r="CG478" s="143"/>
      <c r="CH478" s="143"/>
      <c r="CI478" s="143"/>
      <c r="CJ478" s="143"/>
      <c r="CK478" s="143"/>
      <c r="CL478" s="143"/>
      <c r="CM478" s="90"/>
      <c r="CN478" s="90"/>
      <c r="CO478" s="90"/>
      <c r="CP478" s="90"/>
      <c r="CQ478" s="90"/>
      <c r="CR478" s="90"/>
      <c r="CS478" s="90"/>
      <c r="CT478" s="90"/>
      <c r="CU478" s="90"/>
      <c r="CV478" s="90"/>
      <c r="CW478" s="90"/>
      <c r="CX478" s="90"/>
      <c r="CY478" s="90"/>
      <c r="CZ478" s="90"/>
      <c r="DA478" s="90"/>
      <c r="DB478" s="90"/>
      <c r="DC478" s="90"/>
      <c r="DD478" s="90"/>
      <c r="DE478" s="90"/>
      <c r="DF478" s="90"/>
      <c r="DG478" s="90"/>
      <c r="DH478" s="90"/>
      <c r="DI478" s="90"/>
      <c r="DJ478" s="90"/>
      <c r="DK478" s="90"/>
      <c r="DL478" s="90"/>
      <c r="DM478" s="90"/>
      <c r="DN478" s="90"/>
      <c r="DO478" s="90"/>
      <c r="DP478" s="90"/>
      <c r="DQ478" s="90"/>
      <c r="DR478" s="90"/>
      <c r="DS478" s="90"/>
      <c r="DT478" s="90"/>
      <c r="DU478" s="90"/>
      <c r="DV478" s="90"/>
      <c r="DW478" s="90"/>
      <c r="DX478" s="90"/>
      <c r="DY478" s="90"/>
      <c r="DZ478" s="90"/>
      <c r="EA478" s="90"/>
      <c r="EB478" s="90"/>
      <c r="EC478" s="90"/>
      <c r="ED478" s="90"/>
      <c r="EE478" s="90"/>
      <c r="EF478" s="90"/>
      <c r="EG478" s="90"/>
      <c r="EH478" s="90"/>
      <c r="EI478" s="90"/>
      <c r="EJ478" s="90"/>
      <c r="EK478" s="90"/>
      <c r="EL478" s="90"/>
      <c r="EM478" s="90"/>
    </row>
    <row r="479" spans="1:143" ht="12.75" customHeight="1" x14ac:dyDescent="0.25">
      <c r="A479" s="90" t="s">
        <v>47</v>
      </c>
      <c r="B479" s="90" t="s">
        <v>86</v>
      </c>
      <c r="C479" s="90">
        <v>1</v>
      </c>
      <c r="D479" s="90">
        <f>D471*0.2</f>
        <v>2.4000000000000011E-4</v>
      </c>
      <c r="E479" s="90"/>
      <c r="F479" s="90">
        <f>F478</f>
        <v>4</v>
      </c>
      <c r="G479" s="90" t="s">
        <v>87</v>
      </c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>
        <f t="shared" si="47"/>
        <v>0</v>
      </c>
      <c r="X479" s="90" t="str">
        <f t="shared" si="48"/>
        <v>4GN</v>
      </c>
      <c r="Y479" s="90"/>
      <c r="Z479" s="90"/>
      <c r="AA479" s="115"/>
      <c r="AB479" s="91"/>
      <c r="AC479" s="91"/>
      <c r="AD479" s="91"/>
      <c r="AE479" s="205" t="s">
        <v>237</v>
      </c>
      <c r="AF479" s="205"/>
      <c r="AG479" s="205"/>
      <c r="AH479" s="205"/>
      <c r="AI479" s="205"/>
      <c r="AJ479" s="205"/>
      <c r="AK479" s="205"/>
      <c r="AL479" s="205"/>
      <c r="AM479" s="205"/>
      <c r="AN479" s="116"/>
      <c r="AO479" s="118" t="s">
        <v>308</v>
      </c>
      <c r="AP479" s="118"/>
      <c r="AQ479" s="118"/>
      <c r="AR479" s="118"/>
      <c r="AS479" s="118"/>
      <c r="AT479" s="116"/>
      <c r="AU479" s="104"/>
      <c r="AV479" s="104"/>
      <c r="AW479" s="104"/>
      <c r="AX479" s="104"/>
      <c r="AY479" s="104"/>
      <c r="AZ479" s="104"/>
      <c r="BA479" s="104"/>
      <c r="BB479" s="206">
        <v>132.35</v>
      </c>
      <c r="BC479" s="206"/>
      <c r="BD479" s="206"/>
      <c r="BE479" s="206"/>
      <c r="BF479" s="206"/>
      <c r="BG479" s="206"/>
      <c r="BH479" s="203">
        <v>0</v>
      </c>
      <c r="BI479" s="203"/>
      <c r="BJ479" s="203"/>
      <c r="BK479" s="203"/>
      <c r="BL479" s="203"/>
      <c r="BM479" s="203"/>
      <c r="BN479" s="207">
        <f t="shared" si="50"/>
        <v>0</v>
      </c>
      <c r="BO479" s="207"/>
      <c r="BP479" s="207"/>
      <c r="BQ479" s="207"/>
      <c r="BR479" s="207"/>
      <c r="BS479" s="207"/>
      <c r="BT479" s="100"/>
      <c r="BU479" s="91"/>
      <c r="BV479" s="91"/>
      <c r="BW479" s="91"/>
      <c r="BX479" s="143"/>
      <c r="BY479" s="143"/>
      <c r="BZ479" s="143"/>
      <c r="CA479" s="143"/>
      <c r="CB479" s="143"/>
      <c r="CC479" s="143"/>
      <c r="CD479" s="143"/>
      <c r="CE479" s="143"/>
      <c r="CF479" s="143"/>
      <c r="CG479" s="143"/>
      <c r="CH479" s="143"/>
      <c r="CI479" s="143"/>
      <c r="CJ479" s="143"/>
      <c r="CK479" s="143"/>
      <c r="CL479" s="143"/>
      <c r="CM479" s="90"/>
      <c r="CN479" s="90"/>
      <c r="CO479" s="90"/>
      <c r="CP479" s="90"/>
      <c r="CQ479" s="90"/>
      <c r="CR479" s="90"/>
      <c r="CS479" s="90"/>
      <c r="CT479" s="90"/>
      <c r="CU479" s="90"/>
      <c r="CV479" s="90"/>
      <c r="CW479" s="90"/>
      <c r="CX479" s="90"/>
      <c r="CY479" s="90"/>
      <c r="CZ479" s="90"/>
      <c r="DA479" s="90"/>
      <c r="DB479" s="90"/>
      <c r="DC479" s="90"/>
      <c r="DD479" s="90"/>
      <c r="DE479" s="90"/>
      <c r="DF479" s="90"/>
      <c r="DG479" s="90"/>
      <c r="DH479" s="90"/>
      <c r="DI479" s="90"/>
      <c r="DJ479" s="90"/>
      <c r="DK479" s="90"/>
      <c r="DL479" s="90"/>
      <c r="DM479" s="90"/>
      <c r="DN479" s="90"/>
      <c r="DO479" s="90"/>
      <c r="DP479" s="90"/>
      <c r="DQ479" s="90"/>
      <c r="DR479" s="90"/>
      <c r="DS479" s="90"/>
      <c r="DT479" s="90"/>
      <c r="DU479" s="90"/>
      <c r="DV479" s="90"/>
      <c r="DW479" s="90"/>
      <c r="DX479" s="90"/>
      <c r="DY479" s="90"/>
      <c r="DZ479" s="90"/>
      <c r="EA479" s="90"/>
      <c r="EB479" s="90"/>
      <c r="EC479" s="90"/>
      <c r="ED479" s="90"/>
      <c r="EE479" s="90"/>
      <c r="EF479" s="90"/>
      <c r="EG479" s="90"/>
      <c r="EH479" s="90"/>
      <c r="EI479" s="90"/>
      <c r="EJ479" s="90"/>
      <c r="EK479" s="90"/>
      <c r="EL479" s="90"/>
      <c r="EM479" s="90"/>
    </row>
    <row r="480" spans="1:143" ht="14.25" customHeight="1" x14ac:dyDescent="0.25">
      <c r="A480" s="90" t="s">
        <v>47</v>
      </c>
      <c r="B480" s="90" t="s">
        <v>86</v>
      </c>
      <c r="C480" s="90">
        <v>1</v>
      </c>
      <c r="D480" s="90">
        <f>D473*0.2</f>
        <v>4.0000000000000008E-2</v>
      </c>
      <c r="E480" s="90"/>
      <c r="F480" s="90">
        <f>F479</f>
        <v>4</v>
      </c>
      <c r="G480" s="90" t="s">
        <v>87</v>
      </c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>
        <f t="shared" si="47"/>
        <v>0</v>
      </c>
      <c r="X480" s="90" t="str">
        <f t="shared" si="48"/>
        <v>4GN</v>
      </c>
      <c r="Y480" s="90"/>
      <c r="Z480" s="90"/>
      <c r="AA480" s="93"/>
      <c r="AB480" s="94"/>
      <c r="AC480" s="95"/>
      <c r="AD480" s="109"/>
      <c r="AE480" s="199" t="s">
        <v>238</v>
      </c>
      <c r="AF480" s="199"/>
      <c r="AG480" s="199"/>
      <c r="AH480" s="199"/>
      <c r="AI480" s="199"/>
      <c r="AJ480" s="199"/>
      <c r="AK480" s="199"/>
      <c r="AL480" s="199"/>
      <c r="AM480" s="199"/>
      <c r="AN480" s="112"/>
      <c r="AO480" s="112" t="s">
        <v>309</v>
      </c>
      <c r="AP480" s="113"/>
      <c r="AQ480" s="113"/>
      <c r="AR480" s="113"/>
      <c r="AS480" s="113"/>
      <c r="AT480" s="112"/>
      <c r="AU480" s="114"/>
      <c r="AV480" s="114"/>
      <c r="AW480" s="114"/>
      <c r="AX480" s="114"/>
      <c r="AY480" s="114"/>
      <c r="AZ480" s="114"/>
      <c r="BA480" s="114"/>
      <c r="BB480" s="200">
        <v>132.35</v>
      </c>
      <c r="BC480" s="200"/>
      <c r="BD480" s="200"/>
      <c r="BE480" s="200"/>
      <c r="BF480" s="200"/>
      <c r="BG480" s="200"/>
      <c r="BH480" s="194">
        <v>0</v>
      </c>
      <c r="BI480" s="194"/>
      <c r="BJ480" s="194"/>
      <c r="BK480" s="194"/>
      <c r="BL480" s="194"/>
      <c r="BM480" s="194"/>
      <c r="BN480" s="187">
        <f t="shared" si="50"/>
        <v>0</v>
      </c>
      <c r="BO480" s="187"/>
      <c r="BP480" s="187"/>
      <c r="BQ480" s="187"/>
      <c r="BR480" s="187"/>
      <c r="BS480" s="187"/>
      <c r="BT480" s="125"/>
      <c r="BU480" s="126"/>
      <c r="BV480" s="126"/>
      <c r="BW480" s="126"/>
      <c r="BX480" s="143"/>
      <c r="BY480" s="143"/>
      <c r="BZ480" s="143"/>
      <c r="CA480" s="143"/>
      <c r="CB480" s="143"/>
      <c r="CC480" s="143"/>
      <c r="CD480" s="143"/>
      <c r="CE480" s="143"/>
      <c r="CF480" s="143"/>
      <c r="CG480" s="143"/>
      <c r="CH480" s="143"/>
      <c r="CI480" s="143"/>
      <c r="CJ480" s="143"/>
      <c r="CK480" s="143"/>
      <c r="CL480" s="143"/>
      <c r="CM480" s="90"/>
      <c r="CN480" s="90"/>
      <c r="CO480" s="90"/>
      <c r="CP480" s="90"/>
      <c r="CQ480" s="90"/>
      <c r="CR480" s="90"/>
      <c r="CS480" s="90"/>
      <c r="CT480" s="90"/>
      <c r="CU480" s="90"/>
      <c r="CV480" s="90"/>
      <c r="CW480" s="90"/>
      <c r="CX480" s="90"/>
      <c r="CY480" s="90"/>
      <c r="CZ480" s="90"/>
      <c r="DA480" s="90"/>
      <c r="DB480" s="90"/>
      <c r="DC480" s="90"/>
      <c r="DD480" s="90"/>
      <c r="DE480" s="90"/>
      <c r="DF480" s="90"/>
      <c r="DG480" s="90"/>
      <c r="DH480" s="90"/>
      <c r="DI480" s="90"/>
      <c r="DJ480" s="90"/>
      <c r="DK480" s="90"/>
      <c r="DL480" s="90"/>
      <c r="DM480" s="90"/>
      <c r="DN480" s="90"/>
      <c r="DO480" s="90"/>
      <c r="DP480" s="90"/>
      <c r="DQ480" s="90"/>
      <c r="DR480" s="90"/>
      <c r="DS480" s="90"/>
      <c r="DT480" s="90"/>
      <c r="DU480" s="90"/>
      <c r="DV480" s="90"/>
      <c r="DW480" s="90"/>
      <c r="DX480" s="90"/>
      <c r="DY480" s="90"/>
      <c r="DZ480" s="90"/>
      <c r="EA480" s="90"/>
      <c r="EB480" s="90"/>
      <c r="EC480" s="90"/>
      <c r="ED480" s="90"/>
      <c r="EE480" s="90"/>
      <c r="EF480" s="90"/>
      <c r="EG480" s="90"/>
      <c r="EH480" s="90"/>
      <c r="EI480" s="90"/>
      <c r="EJ480" s="90"/>
      <c r="EK480" s="90"/>
      <c r="EL480" s="90"/>
      <c r="EM480" s="90"/>
    </row>
    <row r="481" spans="1:143" ht="14.25" customHeight="1" x14ac:dyDescent="0.25">
      <c r="A481" s="90" t="s">
        <v>47</v>
      </c>
      <c r="B481" s="90" t="s">
        <v>86</v>
      </c>
      <c r="C481" s="90">
        <v>1</v>
      </c>
      <c r="D481" s="90">
        <f>D474*0.2</f>
        <v>0.2</v>
      </c>
      <c r="E481" s="90"/>
      <c r="F481" s="90">
        <f>F480</f>
        <v>4</v>
      </c>
      <c r="G481" s="90" t="s">
        <v>87</v>
      </c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>
        <f t="shared" si="47"/>
        <v>0</v>
      </c>
      <c r="X481" s="90" t="str">
        <f t="shared" si="48"/>
        <v>4GN</v>
      </c>
      <c r="Y481" s="90"/>
      <c r="Z481" s="90"/>
      <c r="AA481" s="115"/>
      <c r="AB481" s="91"/>
      <c r="AC481" s="91"/>
      <c r="AD481" s="91"/>
      <c r="AE481" s="205" t="s">
        <v>239</v>
      </c>
      <c r="AF481" s="205"/>
      <c r="AG481" s="205"/>
      <c r="AH481" s="205"/>
      <c r="AI481" s="205"/>
      <c r="AJ481" s="205"/>
      <c r="AK481" s="205"/>
      <c r="AL481" s="205"/>
      <c r="AM481" s="205"/>
      <c r="AN481" s="116"/>
      <c r="AO481" s="118" t="s">
        <v>310</v>
      </c>
      <c r="AP481" s="118"/>
      <c r="AQ481" s="118"/>
      <c r="AR481" s="118"/>
      <c r="AS481" s="118"/>
      <c r="AT481" s="116"/>
      <c r="AU481" s="104"/>
      <c r="AV481" s="104"/>
      <c r="AW481" s="104"/>
      <c r="AX481" s="104"/>
      <c r="AY481" s="104"/>
      <c r="AZ481" s="104"/>
      <c r="BA481" s="104"/>
      <c r="BB481" s="206">
        <v>126.35</v>
      </c>
      <c r="BC481" s="206"/>
      <c r="BD481" s="206"/>
      <c r="BE481" s="206"/>
      <c r="BF481" s="206"/>
      <c r="BG481" s="206"/>
      <c r="BH481" s="203">
        <v>0</v>
      </c>
      <c r="BI481" s="203"/>
      <c r="BJ481" s="203"/>
      <c r="BK481" s="203"/>
      <c r="BL481" s="203"/>
      <c r="BM481" s="203"/>
      <c r="BN481" s="207">
        <f t="shared" si="50"/>
        <v>0</v>
      </c>
      <c r="BO481" s="207"/>
      <c r="BP481" s="207"/>
      <c r="BQ481" s="207"/>
      <c r="BR481" s="207"/>
      <c r="BS481" s="207"/>
      <c r="BT481" s="100"/>
      <c r="BU481" s="91"/>
      <c r="BV481" s="91"/>
      <c r="BW481" s="91"/>
      <c r="BX481" s="143"/>
      <c r="BY481" s="143"/>
      <c r="BZ481" s="143"/>
      <c r="CA481" s="143"/>
      <c r="CB481" s="143"/>
      <c r="CC481" s="143"/>
      <c r="CD481" s="143"/>
      <c r="CE481" s="143"/>
      <c r="CF481" s="143"/>
      <c r="CG481" s="143"/>
      <c r="CH481" s="143"/>
      <c r="CI481" s="143"/>
      <c r="CJ481" s="143"/>
      <c r="CK481" s="143"/>
      <c r="CL481" s="143"/>
      <c r="CM481" s="90"/>
      <c r="CN481" s="90"/>
      <c r="CO481" s="90"/>
      <c r="CP481" s="90"/>
      <c r="CQ481" s="90"/>
      <c r="CR481" s="90"/>
      <c r="CS481" s="90"/>
      <c r="CT481" s="90"/>
      <c r="CU481" s="90"/>
      <c r="CV481" s="90"/>
      <c r="CW481" s="90"/>
      <c r="CX481" s="90"/>
      <c r="CY481" s="90"/>
      <c r="CZ481" s="90"/>
      <c r="DA481" s="90"/>
      <c r="DB481" s="90"/>
      <c r="DC481" s="90"/>
      <c r="DD481" s="90"/>
      <c r="DE481" s="90"/>
      <c r="DF481" s="90"/>
      <c r="DG481" s="90"/>
      <c r="DH481" s="90"/>
      <c r="DI481" s="90"/>
      <c r="DJ481" s="90"/>
      <c r="DK481" s="90"/>
      <c r="DL481" s="90"/>
      <c r="DM481" s="90"/>
      <c r="DN481" s="90"/>
      <c r="DO481" s="90"/>
      <c r="DP481" s="90"/>
      <c r="DQ481" s="90"/>
      <c r="DR481" s="90"/>
      <c r="DS481" s="90"/>
      <c r="DT481" s="90"/>
      <c r="DU481" s="90"/>
      <c r="DV481" s="90"/>
      <c r="DW481" s="90"/>
      <c r="DX481" s="90"/>
      <c r="DY481" s="90"/>
      <c r="DZ481" s="90"/>
      <c r="EA481" s="90"/>
      <c r="EB481" s="90"/>
      <c r="EC481" s="90"/>
      <c r="ED481" s="90"/>
      <c r="EE481" s="90"/>
      <c r="EF481" s="90"/>
      <c r="EG481" s="90"/>
      <c r="EH481" s="90"/>
      <c r="EI481" s="90"/>
      <c r="EJ481" s="90"/>
      <c r="EK481" s="90"/>
      <c r="EL481" s="90"/>
      <c r="EM481" s="90"/>
    </row>
    <row r="482" spans="1:143" ht="13.2" x14ac:dyDescent="0.25">
      <c r="A482" s="90" t="s">
        <v>47</v>
      </c>
      <c r="B482" s="90" t="s">
        <v>88</v>
      </c>
      <c r="C482" s="90">
        <v>1</v>
      </c>
      <c r="D482" s="90">
        <v>1</v>
      </c>
      <c r="E482" s="90"/>
      <c r="F482" s="90">
        <v>4</v>
      </c>
      <c r="G482" s="90" t="s">
        <v>87</v>
      </c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>
        <f t="shared" si="47"/>
        <v>0</v>
      </c>
      <c r="X482" s="90" t="str">
        <f t="shared" si="48"/>
        <v>4GN</v>
      </c>
      <c r="Y482" s="90"/>
      <c r="Z482" s="90"/>
      <c r="AA482" s="93"/>
      <c r="AB482" s="94"/>
      <c r="AC482" s="95"/>
      <c r="AD482" s="109"/>
      <c r="AE482" s="199" t="s">
        <v>240</v>
      </c>
      <c r="AF482" s="199"/>
      <c r="AG482" s="199"/>
      <c r="AH482" s="199"/>
      <c r="AI482" s="199"/>
      <c r="AJ482" s="199"/>
      <c r="AK482" s="199"/>
      <c r="AL482" s="199"/>
      <c r="AM482" s="199"/>
      <c r="AN482" s="112"/>
      <c r="AO482" s="112" t="s">
        <v>311</v>
      </c>
      <c r="AP482" s="112"/>
      <c r="AQ482" s="112"/>
      <c r="AR482" s="113"/>
      <c r="AS482" s="113"/>
      <c r="AT482" s="112"/>
      <c r="AU482" s="114"/>
      <c r="AV482" s="114"/>
      <c r="AW482" s="114"/>
      <c r="AX482" s="114"/>
      <c r="AY482" s="114"/>
      <c r="AZ482" s="114"/>
      <c r="BA482" s="114"/>
      <c r="BB482" s="200">
        <v>130.35</v>
      </c>
      <c r="BC482" s="200"/>
      <c r="BD482" s="200"/>
      <c r="BE482" s="200"/>
      <c r="BF482" s="200"/>
      <c r="BG482" s="200"/>
      <c r="BH482" s="194">
        <v>0</v>
      </c>
      <c r="BI482" s="194"/>
      <c r="BJ482" s="194"/>
      <c r="BK482" s="194"/>
      <c r="BL482" s="194"/>
      <c r="BM482" s="194"/>
      <c r="BN482" s="187">
        <f t="shared" si="50"/>
        <v>0</v>
      </c>
      <c r="BO482" s="187"/>
      <c r="BP482" s="187"/>
      <c r="BQ482" s="187"/>
      <c r="BR482" s="187"/>
      <c r="BS482" s="187"/>
      <c r="BT482" s="100"/>
      <c r="BU482" s="110"/>
      <c r="BV482" s="110"/>
      <c r="BW482" s="110"/>
      <c r="BX482" s="143"/>
      <c r="BY482" s="143"/>
      <c r="BZ482" s="143"/>
      <c r="CA482" s="143"/>
      <c r="CB482" s="143"/>
      <c r="CC482" s="143"/>
      <c r="CD482" s="143"/>
      <c r="CE482" s="143"/>
      <c r="CF482" s="143"/>
      <c r="CG482" s="143"/>
      <c r="CH482" s="143"/>
      <c r="CI482" s="143"/>
      <c r="CJ482" s="143"/>
      <c r="CK482" s="143"/>
      <c r="CL482" s="143"/>
      <c r="CM482" s="90"/>
      <c r="CN482" s="90"/>
      <c r="CO482" s="90"/>
      <c r="CP482" s="90"/>
      <c r="CQ482" s="90"/>
      <c r="CR482" s="90"/>
      <c r="CS482" s="90"/>
      <c r="CT482" s="90"/>
      <c r="CU482" s="90"/>
      <c r="CV482" s="90"/>
      <c r="CW482" s="90"/>
      <c r="CX482" s="90"/>
      <c r="CY482" s="90"/>
      <c r="CZ482" s="90"/>
      <c r="DA482" s="90"/>
      <c r="DB482" s="90"/>
      <c r="DC482" s="90"/>
      <c r="DD482" s="90"/>
      <c r="DE482" s="90"/>
      <c r="DF482" s="90"/>
      <c r="DG482" s="90"/>
      <c r="DH482" s="90"/>
      <c r="DI482" s="90"/>
      <c r="DJ482" s="90"/>
      <c r="DK482" s="90"/>
      <c r="DL482" s="90"/>
      <c r="DM482" s="90"/>
      <c r="DN482" s="90"/>
      <c r="DO482" s="90"/>
      <c r="DP482" s="90"/>
      <c r="DQ482" s="90"/>
      <c r="DR482" s="90"/>
      <c r="DS482" s="90"/>
      <c r="DT482" s="90"/>
      <c r="DU482" s="90"/>
      <c r="DV482" s="90"/>
      <c r="DW482" s="90"/>
      <c r="DX482" s="90"/>
      <c r="DY482" s="90"/>
      <c r="DZ482" s="90"/>
      <c r="EA482" s="90"/>
      <c r="EB482" s="90"/>
      <c r="EC482" s="90"/>
      <c r="ED482" s="90"/>
      <c r="EE482" s="90"/>
      <c r="EF482" s="90"/>
      <c r="EG482" s="90"/>
      <c r="EH482" s="90"/>
      <c r="EI482" s="90"/>
      <c r="EJ482" s="90"/>
      <c r="EK482" s="90"/>
      <c r="EL482" s="90"/>
      <c r="EM482" s="90"/>
    </row>
    <row r="483" spans="1:143" ht="12.75" customHeight="1" x14ac:dyDescent="0.25">
      <c r="A483" s="90" t="s">
        <v>47</v>
      </c>
      <c r="B483" s="90" t="s">
        <v>86</v>
      </c>
      <c r="C483" s="90">
        <v>1</v>
      </c>
      <c r="D483" s="90">
        <f>D476*0.2</f>
        <v>0.2</v>
      </c>
      <c r="E483" s="90"/>
      <c r="F483" s="90">
        <f>F482</f>
        <v>4</v>
      </c>
      <c r="G483" s="90" t="s">
        <v>87</v>
      </c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>
        <f t="shared" si="47"/>
        <v>0</v>
      </c>
      <c r="X483" s="90" t="str">
        <f t="shared" si="48"/>
        <v>4GN</v>
      </c>
      <c r="Y483" s="90"/>
      <c r="Z483" s="90"/>
      <c r="AA483" s="115"/>
      <c r="AB483" s="91"/>
      <c r="AC483" s="91"/>
      <c r="AD483" s="91"/>
      <c r="AE483" s="205" t="s">
        <v>241</v>
      </c>
      <c r="AF483" s="205"/>
      <c r="AG483" s="205"/>
      <c r="AH483" s="205"/>
      <c r="AI483" s="205"/>
      <c r="AJ483" s="205"/>
      <c r="AK483" s="205"/>
      <c r="AL483" s="205"/>
      <c r="AM483" s="205"/>
      <c r="AN483" s="116"/>
      <c r="AO483" s="118" t="s">
        <v>312</v>
      </c>
      <c r="AP483" s="118"/>
      <c r="AQ483" s="118"/>
      <c r="AR483" s="118"/>
      <c r="AS483" s="118"/>
      <c r="AT483" s="116"/>
      <c r="AU483" s="104"/>
      <c r="AV483" s="104"/>
      <c r="AW483" s="104"/>
      <c r="AX483" s="104"/>
      <c r="AY483" s="104"/>
      <c r="AZ483" s="104"/>
      <c r="BA483" s="104"/>
      <c r="BB483" s="206">
        <v>134.35</v>
      </c>
      <c r="BC483" s="206"/>
      <c r="BD483" s="206"/>
      <c r="BE483" s="206"/>
      <c r="BF483" s="206"/>
      <c r="BG483" s="206"/>
      <c r="BH483" s="203">
        <v>0</v>
      </c>
      <c r="BI483" s="203"/>
      <c r="BJ483" s="203"/>
      <c r="BK483" s="203"/>
      <c r="BL483" s="203"/>
      <c r="BM483" s="203"/>
      <c r="BN483" s="207">
        <f t="shared" si="50"/>
        <v>0</v>
      </c>
      <c r="BO483" s="207"/>
      <c r="BP483" s="207"/>
      <c r="BQ483" s="207"/>
      <c r="BR483" s="207"/>
      <c r="BS483" s="207"/>
      <c r="BT483" s="100"/>
      <c r="BU483" s="91"/>
      <c r="BV483" s="91"/>
      <c r="BW483" s="91"/>
      <c r="BX483" s="143"/>
      <c r="BY483" s="143"/>
      <c r="BZ483" s="143"/>
      <c r="CA483" s="143"/>
      <c r="CB483" s="143"/>
      <c r="CC483" s="143"/>
      <c r="CD483" s="143"/>
      <c r="CE483" s="143"/>
      <c r="CF483" s="143"/>
      <c r="CG483" s="143"/>
      <c r="CH483" s="143"/>
      <c r="CI483" s="143"/>
      <c r="CJ483" s="143"/>
      <c r="CK483" s="143"/>
      <c r="CL483" s="143"/>
      <c r="CM483" s="90"/>
      <c r="CN483" s="90"/>
      <c r="CO483" s="90"/>
      <c r="CP483" s="90"/>
      <c r="CQ483" s="90"/>
      <c r="CR483" s="90"/>
      <c r="CS483" s="90"/>
      <c r="CT483" s="90"/>
      <c r="CU483" s="90"/>
      <c r="CV483" s="90"/>
      <c r="CW483" s="90"/>
      <c r="CX483" s="90"/>
      <c r="CY483" s="90"/>
      <c r="CZ483" s="90"/>
      <c r="DA483" s="90"/>
      <c r="DB483" s="90"/>
      <c r="DC483" s="90"/>
      <c r="DD483" s="90"/>
      <c r="DE483" s="90"/>
      <c r="DF483" s="90"/>
      <c r="DG483" s="90"/>
      <c r="DH483" s="90"/>
      <c r="DI483" s="90"/>
      <c r="DJ483" s="90"/>
      <c r="DK483" s="90"/>
      <c r="DL483" s="90"/>
      <c r="DM483" s="90"/>
      <c r="DN483" s="90"/>
      <c r="DO483" s="90"/>
      <c r="DP483" s="90"/>
      <c r="DQ483" s="90"/>
      <c r="DR483" s="90"/>
      <c r="DS483" s="90"/>
      <c r="DT483" s="90"/>
      <c r="DU483" s="90"/>
      <c r="DV483" s="90"/>
      <c r="DW483" s="90"/>
      <c r="DX483" s="90"/>
      <c r="DY483" s="90"/>
      <c r="DZ483" s="90"/>
      <c r="EA483" s="90"/>
      <c r="EB483" s="90"/>
      <c r="EC483" s="90"/>
      <c r="ED483" s="90"/>
      <c r="EE483" s="90"/>
      <c r="EF483" s="90"/>
      <c r="EG483" s="90"/>
      <c r="EH483" s="90"/>
      <c r="EI483" s="90"/>
      <c r="EJ483" s="90"/>
      <c r="EK483" s="90"/>
      <c r="EL483" s="90"/>
      <c r="EM483" s="90"/>
    </row>
    <row r="484" spans="1:143" ht="13.2" x14ac:dyDescent="0.25">
      <c r="A484" s="90" t="s">
        <v>47</v>
      </c>
      <c r="B484" s="90" t="s">
        <v>88</v>
      </c>
      <c r="C484" s="90">
        <v>1</v>
      </c>
      <c r="D484" s="90">
        <v>1</v>
      </c>
      <c r="E484" s="90"/>
      <c r="F484" s="90">
        <v>4</v>
      </c>
      <c r="G484" s="90" t="s">
        <v>87</v>
      </c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>
        <f t="shared" si="47"/>
        <v>0</v>
      </c>
      <c r="X484" s="90" t="str">
        <f t="shared" si="48"/>
        <v>4GN</v>
      </c>
      <c r="Y484" s="90"/>
      <c r="Z484" s="90"/>
      <c r="AA484" s="93"/>
      <c r="AB484" s="94"/>
      <c r="AC484" s="95"/>
      <c r="AD484" s="109"/>
      <c r="AE484" s="199" t="s">
        <v>242</v>
      </c>
      <c r="AF484" s="199"/>
      <c r="AG484" s="199"/>
      <c r="AH484" s="199"/>
      <c r="AI484" s="199"/>
      <c r="AJ484" s="199"/>
      <c r="AK484" s="199"/>
      <c r="AL484" s="199"/>
      <c r="AM484" s="199"/>
      <c r="AN484" s="112"/>
      <c r="AO484" s="112" t="s">
        <v>313</v>
      </c>
      <c r="AP484" s="112"/>
      <c r="AQ484" s="112"/>
      <c r="AR484" s="113"/>
      <c r="AS484" s="113"/>
      <c r="AT484" s="112"/>
      <c r="AU484" s="114"/>
      <c r="AV484" s="114"/>
      <c r="AW484" s="114"/>
      <c r="AX484" s="114"/>
      <c r="AY484" s="114"/>
      <c r="AZ484" s="114"/>
      <c r="BA484" s="114"/>
      <c r="BB484" s="200">
        <v>302.5</v>
      </c>
      <c r="BC484" s="200"/>
      <c r="BD484" s="200"/>
      <c r="BE484" s="200"/>
      <c r="BF484" s="200"/>
      <c r="BG484" s="200"/>
      <c r="BH484" s="194">
        <v>0</v>
      </c>
      <c r="BI484" s="194"/>
      <c r="BJ484" s="194"/>
      <c r="BK484" s="194"/>
      <c r="BL484" s="194"/>
      <c r="BM484" s="194"/>
      <c r="BN484" s="187">
        <f t="shared" si="50"/>
        <v>0</v>
      </c>
      <c r="BO484" s="187"/>
      <c r="BP484" s="187"/>
      <c r="BQ484" s="187"/>
      <c r="BR484" s="187"/>
      <c r="BS484" s="187"/>
      <c r="BT484" s="100"/>
      <c r="BU484" s="110"/>
      <c r="BV484" s="110"/>
      <c r="BW484" s="110"/>
      <c r="BX484" s="143"/>
      <c r="BY484" s="143"/>
      <c r="BZ484" s="143"/>
      <c r="CA484" s="143"/>
      <c r="CB484" s="143"/>
      <c r="CC484" s="143"/>
      <c r="CD484" s="143"/>
      <c r="CE484" s="143"/>
      <c r="CF484" s="143"/>
      <c r="CG484" s="143"/>
      <c r="CH484" s="143"/>
      <c r="CI484" s="143"/>
      <c r="CJ484" s="143"/>
      <c r="CK484" s="143"/>
      <c r="CL484" s="143"/>
      <c r="CM484" s="90"/>
      <c r="CN484" s="90"/>
      <c r="CO484" s="90"/>
      <c r="CP484" s="90"/>
      <c r="CQ484" s="90"/>
      <c r="CR484" s="90"/>
      <c r="CS484" s="90"/>
      <c r="CT484" s="90"/>
      <c r="CU484" s="90"/>
      <c r="CV484" s="90"/>
      <c r="CW484" s="90"/>
      <c r="CX484" s="90"/>
      <c r="CY484" s="90"/>
      <c r="CZ484" s="90"/>
      <c r="DA484" s="90"/>
      <c r="DB484" s="90"/>
      <c r="DC484" s="90"/>
      <c r="DD484" s="90"/>
      <c r="DE484" s="90"/>
      <c r="DF484" s="90"/>
      <c r="DG484" s="90"/>
      <c r="DH484" s="90"/>
      <c r="DI484" s="90"/>
      <c r="DJ484" s="90"/>
      <c r="DK484" s="90"/>
      <c r="DL484" s="90"/>
      <c r="DM484" s="90"/>
      <c r="DN484" s="90"/>
      <c r="DO484" s="90"/>
      <c r="DP484" s="90"/>
      <c r="DQ484" s="90"/>
      <c r="DR484" s="90"/>
      <c r="DS484" s="90"/>
      <c r="DT484" s="90"/>
      <c r="DU484" s="90"/>
      <c r="DV484" s="90"/>
      <c r="DW484" s="90"/>
      <c r="DX484" s="90"/>
      <c r="DY484" s="90"/>
      <c r="DZ484" s="90"/>
      <c r="EA484" s="90"/>
      <c r="EB484" s="90"/>
      <c r="EC484" s="90"/>
      <c r="ED484" s="90"/>
      <c r="EE484" s="90"/>
      <c r="EF484" s="90"/>
      <c r="EG484" s="90"/>
      <c r="EH484" s="90"/>
      <c r="EI484" s="90"/>
      <c r="EJ484" s="90"/>
      <c r="EK484" s="90"/>
      <c r="EL484" s="90"/>
      <c r="EM484" s="90"/>
    </row>
    <row r="485" spans="1:143" ht="12.75" customHeight="1" x14ac:dyDescent="0.25">
      <c r="A485" s="90" t="s">
        <v>47</v>
      </c>
      <c r="B485" s="90" t="s">
        <v>86</v>
      </c>
      <c r="C485" s="90">
        <v>1</v>
      </c>
      <c r="D485" s="90" t="e">
        <f>#REF!*0.2</f>
        <v>#REF!</v>
      </c>
      <c r="E485" s="90"/>
      <c r="F485" s="90">
        <f>F484</f>
        <v>4</v>
      </c>
      <c r="G485" s="90" t="s">
        <v>87</v>
      </c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>
        <f t="shared" si="47"/>
        <v>0</v>
      </c>
      <c r="X485" s="90" t="str">
        <f t="shared" si="48"/>
        <v>4GN</v>
      </c>
      <c r="Y485" s="90"/>
      <c r="Z485" s="90"/>
      <c r="AA485" s="93"/>
      <c r="AB485" s="94"/>
      <c r="AC485" s="95"/>
      <c r="AD485" s="109"/>
      <c r="AE485" s="205" t="s">
        <v>243</v>
      </c>
      <c r="AF485" s="205"/>
      <c r="AG485" s="205"/>
      <c r="AH485" s="205"/>
      <c r="AI485" s="205"/>
      <c r="AJ485" s="205"/>
      <c r="AK485" s="205"/>
      <c r="AL485" s="205"/>
      <c r="AM485" s="205"/>
      <c r="AN485" s="117"/>
      <c r="AO485" s="118" t="s">
        <v>314</v>
      </c>
      <c r="AP485" s="118"/>
      <c r="AQ485" s="118"/>
      <c r="AR485" s="118"/>
      <c r="AS485" s="118"/>
      <c r="AT485" s="119"/>
      <c r="AU485" s="104"/>
      <c r="AV485" s="104"/>
      <c r="AW485" s="104"/>
      <c r="AX485" s="104"/>
      <c r="AY485" s="104"/>
      <c r="AZ485" s="104"/>
      <c r="BA485" s="104"/>
      <c r="BB485" s="206">
        <v>360.2</v>
      </c>
      <c r="BC485" s="206"/>
      <c r="BD485" s="206"/>
      <c r="BE485" s="206"/>
      <c r="BF485" s="206"/>
      <c r="BG485" s="206"/>
      <c r="BH485" s="203">
        <v>0</v>
      </c>
      <c r="BI485" s="203"/>
      <c r="BJ485" s="203"/>
      <c r="BK485" s="203"/>
      <c r="BL485" s="203"/>
      <c r="BM485" s="203"/>
      <c r="BN485" s="207">
        <f t="shared" si="50"/>
        <v>0</v>
      </c>
      <c r="BO485" s="207"/>
      <c r="BP485" s="207"/>
      <c r="BQ485" s="207"/>
      <c r="BR485" s="207"/>
      <c r="BS485" s="207"/>
      <c r="BT485" s="125"/>
      <c r="BU485" s="126"/>
      <c r="BV485" s="126"/>
      <c r="BW485" s="126"/>
      <c r="BX485" s="143"/>
      <c r="BY485" s="143"/>
      <c r="BZ485" s="143"/>
      <c r="CA485" s="143"/>
      <c r="CB485" s="143"/>
      <c r="CC485" s="143"/>
      <c r="CD485" s="143"/>
      <c r="CE485" s="143"/>
      <c r="CF485" s="143"/>
      <c r="CG485" s="143"/>
      <c r="CH485" s="143"/>
      <c r="CI485" s="143"/>
      <c r="CJ485" s="143"/>
      <c r="CK485" s="143"/>
      <c r="CL485" s="143"/>
      <c r="CM485" s="90"/>
      <c r="CN485" s="90"/>
      <c r="CO485" s="90"/>
      <c r="CP485" s="90"/>
      <c r="CQ485" s="90"/>
      <c r="CR485" s="90"/>
      <c r="CS485" s="90"/>
      <c r="CT485" s="90"/>
      <c r="CU485" s="90"/>
      <c r="CV485" s="90"/>
      <c r="CW485" s="90"/>
      <c r="CX485" s="90"/>
      <c r="CY485" s="90"/>
      <c r="CZ485" s="90"/>
      <c r="DA485" s="90"/>
      <c r="DB485" s="90"/>
      <c r="DC485" s="90"/>
      <c r="DD485" s="90"/>
      <c r="DE485" s="90"/>
      <c r="DF485" s="90"/>
      <c r="DG485" s="90"/>
      <c r="DH485" s="90"/>
      <c r="DI485" s="90"/>
      <c r="DJ485" s="90"/>
      <c r="DK485" s="90"/>
      <c r="DL485" s="90"/>
      <c r="DM485" s="90"/>
      <c r="DN485" s="90"/>
      <c r="DO485" s="90"/>
      <c r="DP485" s="90"/>
      <c r="DQ485" s="90"/>
      <c r="DR485" s="90"/>
      <c r="DS485" s="90"/>
      <c r="DT485" s="90"/>
      <c r="DU485" s="90"/>
      <c r="DV485" s="90"/>
      <c r="DW485" s="90"/>
      <c r="DX485" s="90"/>
      <c r="DY485" s="90"/>
      <c r="DZ485" s="90"/>
      <c r="EA485" s="90"/>
      <c r="EB485" s="90"/>
      <c r="EC485" s="90"/>
      <c r="ED485" s="90"/>
      <c r="EE485" s="90"/>
      <c r="EF485" s="90"/>
      <c r="EG485" s="90"/>
      <c r="EH485" s="90"/>
      <c r="EI485" s="90"/>
      <c r="EJ485" s="90"/>
      <c r="EK485" s="90"/>
      <c r="EL485" s="90"/>
      <c r="EM485" s="90"/>
    </row>
    <row r="486" spans="1:143" ht="13.2" x14ac:dyDescent="0.25">
      <c r="A486" s="90" t="s">
        <v>47</v>
      </c>
      <c r="B486" s="90" t="s">
        <v>86</v>
      </c>
      <c r="C486" s="90">
        <v>1</v>
      </c>
      <c r="D486" s="90">
        <f>D478*0.2</f>
        <v>4.0000000000000008E-2</v>
      </c>
      <c r="E486" s="90"/>
      <c r="F486" s="90">
        <f>F485</f>
        <v>4</v>
      </c>
      <c r="G486" s="90" t="s">
        <v>87</v>
      </c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>
        <f t="shared" si="47"/>
        <v>0</v>
      </c>
      <c r="X486" s="90" t="str">
        <f t="shared" si="48"/>
        <v>4GN</v>
      </c>
      <c r="Y486" s="90"/>
      <c r="Z486" s="90"/>
      <c r="AA486" s="93"/>
      <c r="AB486" s="94"/>
      <c r="AC486" s="95"/>
      <c r="AD486" s="109"/>
      <c r="AE486" s="199" t="s">
        <v>244</v>
      </c>
      <c r="AF486" s="199"/>
      <c r="AG486" s="199"/>
      <c r="AH486" s="199"/>
      <c r="AI486" s="199"/>
      <c r="AJ486" s="199"/>
      <c r="AK486" s="199"/>
      <c r="AL486" s="199"/>
      <c r="AM486" s="199"/>
      <c r="AN486" s="112"/>
      <c r="AO486" s="113" t="s">
        <v>315</v>
      </c>
      <c r="AP486" s="113"/>
      <c r="AQ486" s="113"/>
      <c r="AR486" s="113"/>
      <c r="AS486" s="113"/>
      <c r="AT486" s="112"/>
      <c r="AU486" s="114"/>
      <c r="AV486" s="114"/>
      <c r="AW486" s="114"/>
      <c r="AX486" s="114"/>
      <c r="AY486" s="114"/>
      <c r="AZ486" s="114"/>
      <c r="BA486" s="114"/>
      <c r="BB486" s="200">
        <v>185.1</v>
      </c>
      <c r="BC486" s="200"/>
      <c r="BD486" s="200"/>
      <c r="BE486" s="200"/>
      <c r="BF486" s="200"/>
      <c r="BG486" s="200"/>
      <c r="BH486" s="194">
        <v>0</v>
      </c>
      <c r="BI486" s="194"/>
      <c r="BJ486" s="194"/>
      <c r="BK486" s="194"/>
      <c r="BL486" s="194"/>
      <c r="BM486" s="194"/>
      <c r="BN486" s="187">
        <f t="shared" si="50"/>
        <v>0</v>
      </c>
      <c r="BO486" s="187"/>
      <c r="BP486" s="187"/>
      <c r="BQ486" s="187"/>
      <c r="BR486" s="187"/>
      <c r="BS486" s="187"/>
      <c r="BT486" s="125"/>
      <c r="BU486" s="126"/>
      <c r="BV486" s="126"/>
      <c r="BW486" s="126"/>
      <c r="BX486" s="143"/>
      <c r="BY486" s="143"/>
      <c r="BZ486" s="143"/>
      <c r="CA486" s="143"/>
      <c r="CB486" s="143"/>
      <c r="CC486" s="143"/>
      <c r="CD486" s="143"/>
      <c r="CE486" s="143"/>
      <c r="CF486" s="143"/>
      <c r="CG486" s="143"/>
      <c r="CH486" s="143"/>
      <c r="CI486" s="143"/>
      <c r="CJ486" s="143"/>
      <c r="CK486" s="143"/>
      <c r="CL486" s="143"/>
      <c r="CM486" s="90"/>
      <c r="CN486" s="90"/>
      <c r="CO486" s="90"/>
      <c r="CP486" s="90"/>
      <c r="CQ486" s="90"/>
      <c r="CR486" s="90"/>
      <c r="CS486" s="90"/>
      <c r="CT486" s="90"/>
      <c r="CU486" s="90"/>
      <c r="CV486" s="90"/>
      <c r="CW486" s="90"/>
      <c r="CX486" s="90"/>
      <c r="CY486" s="90"/>
      <c r="CZ486" s="90"/>
      <c r="DA486" s="90"/>
      <c r="DB486" s="90"/>
      <c r="DC486" s="90"/>
      <c r="DD486" s="90"/>
      <c r="DE486" s="90"/>
      <c r="DF486" s="90"/>
      <c r="DG486" s="90"/>
      <c r="DH486" s="90"/>
      <c r="DI486" s="90"/>
      <c r="DJ486" s="90"/>
      <c r="DK486" s="90"/>
      <c r="DL486" s="90"/>
      <c r="DM486" s="90"/>
      <c r="DN486" s="90"/>
      <c r="DO486" s="90"/>
      <c r="DP486" s="90"/>
      <c r="DQ486" s="90"/>
      <c r="DR486" s="90"/>
      <c r="DS486" s="90"/>
      <c r="DT486" s="90"/>
      <c r="DU486" s="90"/>
      <c r="DV486" s="90"/>
      <c r="DW486" s="90"/>
      <c r="DX486" s="90"/>
      <c r="DY486" s="90"/>
      <c r="DZ486" s="90"/>
      <c r="EA486" s="90"/>
      <c r="EB486" s="90"/>
      <c r="EC486" s="90"/>
      <c r="ED486" s="90"/>
      <c r="EE486" s="90"/>
      <c r="EF486" s="90"/>
      <c r="EG486" s="90"/>
      <c r="EH486" s="90"/>
      <c r="EI486" s="90"/>
      <c r="EJ486" s="90"/>
      <c r="EK486" s="90"/>
      <c r="EL486" s="90"/>
      <c r="EM486" s="90"/>
    </row>
    <row r="487" spans="1:143" ht="12.75" customHeight="1" x14ac:dyDescent="0.25">
      <c r="A487" s="90" t="s">
        <v>47</v>
      </c>
      <c r="B487" s="90" t="s">
        <v>86</v>
      </c>
      <c r="C487" s="90">
        <v>1</v>
      </c>
      <c r="D487" s="90">
        <f>D479*0.2</f>
        <v>4.8000000000000028E-5</v>
      </c>
      <c r="E487" s="90"/>
      <c r="F487" s="90">
        <f>F486</f>
        <v>4</v>
      </c>
      <c r="G487" s="90" t="s">
        <v>87</v>
      </c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>
        <f t="shared" si="47"/>
        <v>0</v>
      </c>
      <c r="X487" s="90" t="str">
        <f t="shared" si="48"/>
        <v>4GN</v>
      </c>
      <c r="Y487" s="90"/>
      <c r="Z487" s="90"/>
      <c r="AA487" s="115"/>
      <c r="AB487" s="91"/>
      <c r="AC487" s="91"/>
      <c r="AD487" s="91"/>
      <c r="AE487" s="205" t="s">
        <v>245</v>
      </c>
      <c r="AF487" s="205"/>
      <c r="AG487" s="205"/>
      <c r="AH487" s="205"/>
      <c r="AI487" s="205"/>
      <c r="AJ487" s="205"/>
      <c r="AK487" s="205"/>
      <c r="AL487" s="205"/>
      <c r="AM487" s="205"/>
      <c r="AN487" s="116"/>
      <c r="AO487" s="118" t="s">
        <v>316</v>
      </c>
      <c r="AP487" s="118"/>
      <c r="AQ487" s="118"/>
      <c r="AR487" s="118"/>
      <c r="AS487" s="118"/>
      <c r="AT487" s="116"/>
      <c r="AU487" s="104"/>
      <c r="AV487" s="104"/>
      <c r="AW487" s="104"/>
      <c r="AX487" s="104"/>
      <c r="AY487" s="104"/>
      <c r="AZ487" s="104"/>
      <c r="BA487" s="104"/>
      <c r="BB487" s="206">
        <v>183.1</v>
      </c>
      <c r="BC487" s="206"/>
      <c r="BD487" s="206"/>
      <c r="BE487" s="206"/>
      <c r="BF487" s="206"/>
      <c r="BG487" s="206"/>
      <c r="BH487" s="203">
        <v>0</v>
      </c>
      <c r="BI487" s="203"/>
      <c r="BJ487" s="203"/>
      <c r="BK487" s="203"/>
      <c r="BL487" s="203"/>
      <c r="BM487" s="203"/>
      <c r="BN487" s="207">
        <f t="shared" si="50"/>
        <v>0</v>
      </c>
      <c r="BO487" s="207"/>
      <c r="BP487" s="207"/>
      <c r="BQ487" s="207"/>
      <c r="BR487" s="207"/>
      <c r="BS487" s="207"/>
      <c r="BT487" s="100"/>
      <c r="BU487" s="91"/>
      <c r="BV487" s="91"/>
      <c r="BW487" s="91"/>
      <c r="BX487" s="143"/>
      <c r="BY487" s="143"/>
      <c r="BZ487" s="143"/>
      <c r="CA487" s="143"/>
      <c r="CB487" s="143"/>
      <c r="CC487" s="143"/>
      <c r="CD487" s="143"/>
      <c r="CE487" s="143"/>
      <c r="CF487" s="143"/>
      <c r="CG487" s="143"/>
      <c r="CH487" s="143"/>
      <c r="CI487" s="143"/>
      <c r="CJ487" s="143"/>
      <c r="CK487" s="143"/>
      <c r="CL487" s="143"/>
      <c r="CM487" s="90"/>
      <c r="CN487" s="90"/>
      <c r="CO487" s="90"/>
      <c r="CP487" s="90"/>
      <c r="CQ487" s="90"/>
      <c r="CR487" s="90"/>
      <c r="CS487" s="90"/>
      <c r="CT487" s="90"/>
      <c r="CU487" s="90"/>
      <c r="CV487" s="90"/>
      <c r="CW487" s="90"/>
      <c r="CX487" s="90"/>
      <c r="CY487" s="90"/>
      <c r="CZ487" s="90"/>
      <c r="DA487" s="90"/>
      <c r="DB487" s="90"/>
      <c r="DC487" s="90"/>
      <c r="DD487" s="90"/>
      <c r="DE487" s="90"/>
      <c r="DF487" s="90"/>
      <c r="DG487" s="90"/>
      <c r="DH487" s="90"/>
      <c r="DI487" s="90"/>
      <c r="DJ487" s="90"/>
      <c r="DK487" s="90"/>
      <c r="DL487" s="90"/>
      <c r="DM487" s="90"/>
      <c r="DN487" s="90"/>
      <c r="DO487" s="90"/>
      <c r="DP487" s="90"/>
      <c r="DQ487" s="90"/>
      <c r="DR487" s="90"/>
      <c r="DS487" s="90"/>
      <c r="DT487" s="90"/>
      <c r="DU487" s="90"/>
      <c r="DV487" s="90"/>
      <c r="DW487" s="90"/>
      <c r="DX487" s="90"/>
      <c r="DY487" s="90"/>
      <c r="DZ487" s="90"/>
      <c r="EA487" s="90"/>
      <c r="EB487" s="90"/>
      <c r="EC487" s="90"/>
      <c r="ED487" s="90"/>
      <c r="EE487" s="90"/>
      <c r="EF487" s="90"/>
      <c r="EG487" s="90"/>
      <c r="EH487" s="90"/>
      <c r="EI487" s="90"/>
      <c r="EJ487" s="90"/>
      <c r="EK487" s="90"/>
      <c r="EL487" s="90"/>
      <c r="EM487" s="90"/>
    </row>
    <row r="488" spans="1:143" ht="13.2" x14ac:dyDescent="0.25">
      <c r="A488" s="90" t="s">
        <v>47</v>
      </c>
      <c r="B488" s="90" t="s">
        <v>88</v>
      </c>
      <c r="C488" s="90">
        <v>1</v>
      </c>
      <c r="D488" s="90">
        <v>1</v>
      </c>
      <c r="E488" s="90"/>
      <c r="F488" s="90">
        <v>4</v>
      </c>
      <c r="G488" s="90" t="s">
        <v>87</v>
      </c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  <c r="V488" s="90"/>
      <c r="W488" s="90">
        <f t="shared" si="47"/>
        <v>0</v>
      </c>
      <c r="X488" s="90" t="str">
        <f t="shared" si="48"/>
        <v>4GN</v>
      </c>
      <c r="Y488" s="90"/>
      <c r="Z488" s="90"/>
      <c r="AA488" s="93"/>
      <c r="AB488" s="94"/>
      <c r="AC488" s="95"/>
      <c r="AD488" s="109"/>
      <c r="AE488" s="199" t="s">
        <v>246</v>
      </c>
      <c r="AF488" s="199"/>
      <c r="AG488" s="199"/>
      <c r="AH488" s="199"/>
      <c r="AI488" s="199"/>
      <c r="AJ488" s="199"/>
      <c r="AK488" s="199"/>
      <c r="AL488" s="199"/>
      <c r="AM488" s="199"/>
      <c r="AN488" s="112"/>
      <c r="AO488" s="112" t="s">
        <v>317</v>
      </c>
      <c r="AP488" s="112"/>
      <c r="AQ488" s="112"/>
      <c r="AR488" s="113"/>
      <c r="AS488" s="113"/>
      <c r="AT488" s="112"/>
      <c r="AU488" s="114"/>
      <c r="AV488" s="114"/>
      <c r="AW488" s="114"/>
      <c r="AX488" s="114"/>
      <c r="AY488" s="114"/>
      <c r="AZ488" s="114"/>
      <c r="BA488" s="114"/>
      <c r="BB488" s="200">
        <v>183.1</v>
      </c>
      <c r="BC488" s="200"/>
      <c r="BD488" s="200"/>
      <c r="BE488" s="200"/>
      <c r="BF488" s="200"/>
      <c r="BG488" s="200"/>
      <c r="BH488" s="194">
        <v>0</v>
      </c>
      <c r="BI488" s="194"/>
      <c r="BJ488" s="194"/>
      <c r="BK488" s="194"/>
      <c r="BL488" s="194"/>
      <c r="BM488" s="194"/>
      <c r="BN488" s="187">
        <f t="shared" si="50"/>
        <v>0</v>
      </c>
      <c r="BO488" s="187"/>
      <c r="BP488" s="187"/>
      <c r="BQ488" s="187"/>
      <c r="BR488" s="187"/>
      <c r="BS488" s="187"/>
      <c r="BT488" s="100"/>
      <c r="BU488" s="110"/>
      <c r="BV488" s="110"/>
      <c r="BW488" s="110"/>
      <c r="BX488" s="143"/>
      <c r="BY488" s="143"/>
      <c r="BZ488" s="143"/>
      <c r="CA488" s="143"/>
      <c r="CB488" s="143"/>
      <c r="CC488" s="143"/>
      <c r="CD488" s="143"/>
      <c r="CE488" s="143"/>
      <c r="CF488" s="143"/>
      <c r="CG488" s="143"/>
      <c r="CH488" s="143"/>
      <c r="CI488" s="143"/>
      <c r="CJ488" s="143"/>
      <c r="CK488" s="143"/>
      <c r="CL488" s="143"/>
      <c r="CM488" s="90"/>
      <c r="CN488" s="90"/>
      <c r="CO488" s="90"/>
      <c r="CP488" s="90"/>
      <c r="CQ488" s="90"/>
      <c r="CR488" s="90"/>
      <c r="CS488" s="90"/>
      <c r="CT488" s="90"/>
      <c r="CU488" s="90"/>
      <c r="CV488" s="90"/>
      <c r="CW488" s="90"/>
      <c r="CX488" s="90"/>
      <c r="CY488" s="90"/>
      <c r="CZ488" s="90"/>
      <c r="DA488" s="90"/>
      <c r="DB488" s="90"/>
      <c r="DC488" s="90"/>
      <c r="DD488" s="90"/>
      <c r="DE488" s="90"/>
      <c r="DF488" s="90"/>
      <c r="DG488" s="90"/>
      <c r="DH488" s="90"/>
      <c r="DI488" s="90"/>
      <c r="DJ488" s="90"/>
      <c r="DK488" s="90"/>
      <c r="DL488" s="90"/>
      <c r="DM488" s="90"/>
      <c r="DN488" s="90"/>
      <c r="DO488" s="90"/>
      <c r="DP488" s="90"/>
      <c r="DQ488" s="90"/>
      <c r="DR488" s="90"/>
      <c r="DS488" s="90"/>
      <c r="DT488" s="90"/>
      <c r="DU488" s="90"/>
      <c r="DV488" s="90"/>
      <c r="DW488" s="90"/>
      <c r="DX488" s="90"/>
      <c r="DY488" s="90"/>
      <c r="DZ488" s="90"/>
      <c r="EA488" s="90"/>
      <c r="EB488" s="90"/>
      <c r="EC488" s="90"/>
      <c r="ED488" s="90"/>
      <c r="EE488" s="90"/>
      <c r="EF488" s="90"/>
      <c r="EG488" s="90"/>
      <c r="EH488" s="90"/>
      <c r="EI488" s="90"/>
      <c r="EJ488" s="90"/>
      <c r="EK488" s="90"/>
      <c r="EL488" s="90"/>
      <c r="EM488" s="90"/>
    </row>
    <row r="489" spans="1:143" ht="12.75" customHeight="1" x14ac:dyDescent="0.25">
      <c r="A489" s="90" t="s">
        <v>47</v>
      </c>
      <c r="B489" s="90" t="s">
        <v>86</v>
      </c>
      <c r="C489" s="90">
        <v>1</v>
      </c>
      <c r="D489" s="90">
        <f>D482*0.2</f>
        <v>0.2</v>
      </c>
      <c r="E489" s="90"/>
      <c r="F489" s="90">
        <f>F488</f>
        <v>4</v>
      </c>
      <c r="G489" s="90" t="s">
        <v>87</v>
      </c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  <c r="V489" s="90"/>
      <c r="W489" s="90">
        <f>IF(F489="","",HLOOKUP(F489,$N$113:$V$119,7,0))</f>
        <v>0</v>
      </c>
      <c r="X489" s="90" t="str">
        <f>CONCATENATE(F489,A489,G489)</f>
        <v>4GN</v>
      </c>
      <c r="Y489" s="90"/>
      <c r="Z489" s="90"/>
      <c r="AA489" s="115"/>
      <c r="AB489" s="91"/>
      <c r="AC489" s="91"/>
      <c r="AD489" s="91"/>
      <c r="AE489" s="205" t="s">
        <v>247</v>
      </c>
      <c r="AF489" s="205"/>
      <c r="AG489" s="205"/>
      <c r="AH489" s="205"/>
      <c r="AI489" s="205"/>
      <c r="AJ489" s="205"/>
      <c r="AK489" s="205"/>
      <c r="AL489" s="205"/>
      <c r="AM489" s="205"/>
      <c r="AN489" s="116"/>
      <c r="AO489" s="118" t="s">
        <v>318</v>
      </c>
      <c r="AP489" s="118"/>
      <c r="AQ489" s="118"/>
      <c r="AR489" s="118"/>
      <c r="AS489" s="118"/>
      <c r="AT489" s="116"/>
      <c r="AU489" s="104"/>
      <c r="AV489" s="104"/>
      <c r="AW489" s="104"/>
      <c r="AX489" s="104"/>
      <c r="AY489" s="104"/>
      <c r="AZ489" s="104"/>
      <c r="BA489" s="104"/>
      <c r="BB489" s="206">
        <v>181.1</v>
      </c>
      <c r="BC489" s="206"/>
      <c r="BD489" s="206"/>
      <c r="BE489" s="206"/>
      <c r="BF489" s="206"/>
      <c r="BG489" s="206"/>
      <c r="BH489" s="203">
        <v>0</v>
      </c>
      <c r="BI489" s="203"/>
      <c r="BJ489" s="203"/>
      <c r="BK489" s="203"/>
      <c r="BL489" s="203"/>
      <c r="BM489" s="203"/>
      <c r="BN489" s="207">
        <f t="shared" si="50"/>
        <v>0</v>
      </c>
      <c r="BO489" s="207"/>
      <c r="BP489" s="207"/>
      <c r="BQ489" s="207"/>
      <c r="BR489" s="207"/>
      <c r="BS489" s="207"/>
      <c r="BT489" s="100"/>
      <c r="BU489" s="91"/>
      <c r="BV489" s="91"/>
      <c r="BW489" s="91"/>
      <c r="BX489" s="143"/>
      <c r="BY489" s="143"/>
      <c r="BZ489" s="143"/>
      <c r="CA489" s="143"/>
      <c r="CB489" s="143"/>
      <c r="CC489" s="143"/>
      <c r="CD489" s="143"/>
      <c r="CE489" s="143"/>
      <c r="CF489" s="143"/>
      <c r="CG489" s="143"/>
      <c r="CH489" s="143"/>
      <c r="CI489" s="143"/>
      <c r="CJ489" s="143"/>
      <c r="CK489" s="143"/>
      <c r="CL489" s="143"/>
      <c r="CM489" s="90"/>
      <c r="CN489" s="90"/>
      <c r="CO489" s="90"/>
      <c r="CP489" s="90"/>
      <c r="CQ489" s="90"/>
      <c r="CR489" s="90"/>
      <c r="CS489" s="90"/>
      <c r="CT489" s="90"/>
      <c r="CU489" s="90"/>
      <c r="CV489" s="90"/>
      <c r="CW489" s="90"/>
      <c r="CX489" s="90"/>
      <c r="CY489" s="90"/>
      <c r="CZ489" s="90"/>
      <c r="DA489" s="90"/>
      <c r="DB489" s="90"/>
      <c r="DC489" s="90"/>
      <c r="DD489" s="90"/>
      <c r="DE489" s="90"/>
      <c r="DF489" s="90"/>
      <c r="DG489" s="90"/>
      <c r="DH489" s="90"/>
      <c r="DI489" s="90"/>
      <c r="DJ489" s="90"/>
      <c r="DK489" s="90"/>
      <c r="DL489" s="90"/>
      <c r="DM489" s="90"/>
      <c r="DN489" s="90"/>
      <c r="DO489" s="90"/>
      <c r="DP489" s="90"/>
      <c r="DQ489" s="90"/>
      <c r="DR489" s="90"/>
      <c r="DS489" s="90"/>
      <c r="DT489" s="90"/>
      <c r="DU489" s="90"/>
      <c r="DV489" s="90"/>
      <c r="DW489" s="90"/>
      <c r="DX489" s="90"/>
      <c r="DY489" s="90"/>
      <c r="DZ489" s="90"/>
      <c r="EA489" s="90"/>
      <c r="EB489" s="90"/>
      <c r="EC489" s="90"/>
      <c r="ED489" s="90"/>
      <c r="EE489" s="90"/>
      <c r="EF489" s="90"/>
      <c r="EG489" s="90"/>
      <c r="EH489" s="90"/>
      <c r="EI489" s="90"/>
      <c r="EJ489" s="90"/>
      <c r="EK489" s="90"/>
      <c r="EL489" s="90"/>
      <c r="EM489" s="90"/>
    </row>
    <row r="490" spans="1:143" ht="13.2" x14ac:dyDescent="0.25">
      <c r="A490" s="90" t="s">
        <v>47</v>
      </c>
      <c r="B490" s="90" t="s">
        <v>88</v>
      </c>
      <c r="C490" s="90">
        <v>1</v>
      </c>
      <c r="D490" s="90">
        <v>1</v>
      </c>
      <c r="E490" s="90"/>
      <c r="F490" s="90">
        <v>4</v>
      </c>
      <c r="G490" s="90" t="s">
        <v>87</v>
      </c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  <c r="V490" s="90"/>
      <c r="W490" s="90">
        <f>IF(F490="","",HLOOKUP(F490,$N$113:$V$119,7,0))</f>
        <v>0</v>
      </c>
      <c r="X490" s="90" t="str">
        <f>CONCATENATE(F490,A490,G490)</f>
        <v>4GN</v>
      </c>
      <c r="Y490" s="90"/>
      <c r="Z490" s="90"/>
      <c r="AA490" s="93"/>
      <c r="AB490" s="94"/>
      <c r="AC490" s="95"/>
      <c r="AD490" s="109"/>
      <c r="AE490" s="199" t="s">
        <v>248</v>
      </c>
      <c r="AF490" s="199"/>
      <c r="AG490" s="199"/>
      <c r="AH490" s="199"/>
      <c r="AI490" s="199"/>
      <c r="AJ490" s="199"/>
      <c r="AK490" s="199"/>
      <c r="AL490" s="199"/>
      <c r="AM490" s="199"/>
      <c r="AN490" s="112"/>
      <c r="AO490" s="112" t="s">
        <v>319</v>
      </c>
      <c r="AP490" s="112"/>
      <c r="AQ490" s="112"/>
      <c r="AR490" s="113"/>
      <c r="AS490" s="113"/>
      <c r="AT490" s="112"/>
      <c r="AU490" s="114"/>
      <c r="AV490" s="114"/>
      <c r="AW490" s="114"/>
      <c r="AX490" s="114"/>
      <c r="AY490" s="114"/>
      <c r="AZ490" s="114"/>
      <c r="BA490" s="114"/>
      <c r="BB490" s="200">
        <v>142.35</v>
      </c>
      <c r="BC490" s="200"/>
      <c r="BD490" s="200"/>
      <c r="BE490" s="200"/>
      <c r="BF490" s="200"/>
      <c r="BG490" s="200"/>
      <c r="BH490" s="194">
        <v>0</v>
      </c>
      <c r="BI490" s="194"/>
      <c r="BJ490" s="194"/>
      <c r="BK490" s="194"/>
      <c r="BL490" s="194"/>
      <c r="BM490" s="194"/>
      <c r="BN490" s="187">
        <f t="shared" si="50"/>
        <v>0</v>
      </c>
      <c r="BO490" s="187"/>
      <c r="BP490" s="187"/>
      <c r="BQ490" s="187"/>
      <c r="BR490" s="187"/>
      <c r="BS490" s="187"/>
      <c r="BT490" s="100"/>
      <c r="BU490" s="110"/>
      <c r="BV490" s="110"/>
      <c r="BW490" s="110"/>
      <c r="BX490" s="143"/>
      <c r="BY490" s="143"/>
      <c r="BZ490" s="143"/>
      <c r="CA490" s="143"/>
      <c r="CB490" s="143"/>
      <c r="CC490" s="143"/>
      <c r="CD490" s="143"/>
      <c r="CE490" s="143"/>
      <c r="CF490" s="143"/>
      <c r="CG490" s="143"/>
      <c r="CH490" s="143"/>
      <c r="CI490" s="143"/>
      <c r="CJ490" s="143"/>
      <c r="CK490" s="143"/>
      <c r="CL490" s="143"/>
      <c r="CM490" s="90"/>
      <c r="CN490" s="90"/>
      <c r="CO490" s="90"/>
      <c r="CP490" s="90"/>
      <c r="CQ490" s="90"/>
      <c r="CR490" s="90"/>
      <c r="CS490" s="90"/>
      <c r="CT490" s="90"/>
      <c r="CU490" s="90"/>
      <c r="CV490" s="90"/>
      <c r="CW490" s="90"/>
      <c r="CX490" s="90"/>
      <c r="CY490" s="90"/>
      <c r="CZ490" s="90"/>
      <c r="DA490" s="90"/>
      <c r="DB490" s="90"/>
      <c r="DC490" s="90"/>
      <c r="DD490" s="90"/>
      <c r="DE490" s="90"/>
      <c r="DF490" s="90"/>
      <c r="DG490" s="90"/>
      <c r="DH490" s="90"/>
      <c r="DI490" s="90"/>
      <c r="DJ490" s="90"/>
      <c r="DK490" s="90"/>
      <c r="DL490" s="90"/>
      <c r="DM490" s="90"/>
      <c r="DN490" s="90"/>
      <c r="DO490" s="90"/>
      <c r="DP490" s="90"/>
      <c r="DQ490" s="90"/>
      <c r="DR490" s="90"/>
      <c r="DS490" s="90"/>
      <c r="DT490" s="90"/>
      <c r="DU490" s="90"/>
      <c r="DV490" s="90"/>
      <c r="DW490" s="90"/>
      <c r="DX490" s="90"/>
      <c r="DY490" s="90"/>
      <c r="DZ490" s="90"/>
      <c r="EA490" s="90"/>
      <c r="EB490" s="90"/>
      <c r="EC490" s="90"/>
      <c r="ED490" s="90"/>
      <c r="EE490" s="90"/>
      <c r="EF490" s="90"/>
      <c r="EG490" s="90"/>
      <c r="EH490" s="90"/>
      <c r="EI490" s="90"/>
      <c r="EJ490" s="90"/>
      <c r="EK490" s="90"/>
      <c r="EL490" s="90"/>
      <c r="EM490" s="90"/>
    </row>
    <row r="491" spans="1:143" ht="12" customHeight="1" x14ac:dyDescent="0.2">
      <c r="AE491" s="75"/>
      <c r="AF491" s="75"/>
      <c r="AG491" s="75"/>
      <c r="AH491" s="75"/>
      <c r="AI491" s="75"/>
      <c r="AJ491" s="75"/>
      <c r="AK491" s="75"/>
      <c r="AL491" s="75"/>
      <c r="AM491" s="75"/>
      <c r="AN491" s="75"/>
      <c r="AO491" s="75"/>
      <c r="AP491" s="75"/>
      <c r="AQ491" s="75"/>
      <c r="AR491" s="75"/>
      <c r="AS491" s="75"/>
      <c r="AT491" s="75"/>
      <c r="AU491" s="75"/>
      <c r="AV491" s="75"/>
      <c r="AW491" s="75"/>
      <c r="AX491" s="75"/>
      <c r="AY491" s="75"/>
      <c r="AZ491" s="75"/>
      <c r="BA491" s="75"/>
      <c r="BB491" s="75"/>
      <c r="BC491" s="75"/>
      <c r="BD491" s="75"/>
      <c r="BE491" s="75"/>
      <c r="BF491" s="75"/>
      <c r="BG491" s="75"/>
      <c r="BH491" s="75"/>
      <c r="BI491" s="75"/>
      <c r="BJ491" s="75"/>
      <c r="BK491" s="75"/>
      <c r="BL491" s="75"/>
      <c r="BM491" s="75"/>
      <c r="BN491" s="75"/>
      <c r="BO491" s="75"/>
      <c r="BP491" s="75"/>
      <c r="BQ491" s="75"/>
      <c r="BR491" s="75"/>
      <c r="BS491" s="75"/>
    </row>
    <row r="492" spans="1:143" ht="12" customHeight="1" x14ac:dyDescent="0.25">
      <c r="AU492" s="45"/>
      <c r="AV492" s="45"/>
      <c r="AW492" s="45"/>
      <c r="AX492" s="45"/>
      <c r="AY492" s="45"/>
    </row>
    <row r="493" spans="1:143" ht="12" customHeight="1" x14ac:dyDescent="0.25">
      <c r="AU493" s="45"/>
      <c r="AV493" s="45"/>
      <c r="AW493" s="45"/>
      <c r="AX493" s="45"/>
      <c r="AY493" s="45"/>
    </row>
    <row r="494" spans="1:143" ht="12" customHeight="1" x14ac:dyDescent="0.25">
      <c r="AU494" s="45"/>
      <c r="AV494" s="45"/>
      <c r="AW494" s="45"/>
      <c r="AX494" s="45"/>
      <c r="AY494" s="45"/>
    </row>
    <row r="495" spans="1:143" ht="12" customHeight="1" x14ac:dyDescent="0.25">
      <c r="AU495" s="45"/>
      <c r="AV495" s="45"/>
      <c r="AW495" s="45"/>
      <c r="AX495" s="45"/>
      <c r="AY495" s="45"/>
    </row>
    <row r="496" spans="1:143" ht="12" customHeight="1" x14ac:dyDescent="0.25">
      <c r="AU496" s="45"/>
      <c r="AV496" s="45"/>
      <c r="AW496" s="45"/>
      <c r="AX496" s="45"/>
      <c r="AY496" s="45"/>
    </row>
    <row r="497" spans="47:51" ht="12" customHeight="1" x14ac:dyDescent="0.25">
      <c r="AU497" s="45"/>
      <c r="AV497" s="45"/>
      <c r="AW497" s="45"/>
      <c r="AX497" s="45"/>
      <c r="AY497" s="45"/>
    </row>
    <row r="498" spans="47:51" ht="12" customHeight="1" x14ac:dyDescent="0.25">
      <c r="AU498" s="45"/>
      <c r="AV498" s="45"/>
      <c r="AW498" s="45"/>
      <c r="AX498" s="45"/>
      <c r="AY498" s="45"/>
    </row>
    <row r="499" spans="47:51" ht="12" customHeight="1" x14ac:dyDescent="0.25">
      <c r="AU499" s="45"/>
      <c r="AV499" s="45"/>
      <c r="AW499" s="45"/>
      <c r="AX499" s="45"/>
      <c r="AY499" s="45"/>
    </row>
    <row r="500" spans="47:51" ht="12" customHeight="1" x14ac:dyDescent="0.25">
      <c r="AU500" s="45"/>
      <c r="AV500" s="45"/>
      <c r="AW500" s="45"/>
      <c r="AX500" s="45"/>
      <c r="AY500" s="45"/>
    </row>
    <row r="501" spans="47:51" ht="12" customHeight="1" x14ac:dyDescent="0.25">
      <c r="AU501" s="45"/>
      <c r="AV501" s="45"/>
      <c r="AW501" s="45"/>
      <c r="AX501" s="45"/>
      <c r="AY501" s="45"/>
    </row>
    <row r="502" spans="47:51" ht="12" customHeight="1" x14ac:dyDescent="0.25">
      <c r="AU502" s="45"/>
      <c r="AV502" s="45"/>
      <c r="AW502" s="45"/>
      <c r="AX502" s="45"/>
      <c r="AY502" s="45"/>
    </row>
    <row r="503" spans="47:51" ht="12" customHeight="1" x14ac:dyDescent="0.25">
      <c r="AU503" s="45"/>
      <c r="AV503" s="45"/>
      <c r="AW503" s="45"/>
      <c r="AX503" s="45"/>
      <c r="AY503" s="45"/>
    </row>
    <row r="504" spans="47:51" ht="12" customHeight="1" x14ac:dyDescent="0.25">
      <c r="AU504" s="45"/>
      <c r="AV504" s="45"/>
      <c r="AW504" s="45"/>
      <c r="AX504" s="45"/>
      <c r="AY504" s="45"/>
    </row>
    <row r="505" spans="47:51" ht="12" customHeight="1" x14ac:dyDescent="0.25">
      <c r="AU505" s="45"/>
      <c r="AV505" s="45"/>
      <c r="AW505" s="45"/>
      <c r="AX505" s="45"/>
      <c r="AY505" s="45"/>
    </row>
    <row r="506" spans="47:51" ht="12" customHeight="1" x14ac:dyDescent="0.25">
      <c r="AU506" s="45"/>
      <c r="AV506" s="45"/>
      <c r="AW506" s="45"/>
      <c r="AX506" s="45"/>
      <c r="AY506" s="45"/>
    </row>
    <row r="507" spans="47:51" ht="12" customHeight="1" x14ac:dyDescent="0.25">
      <c r="AU507" s="45"/>
      <c r="AV507" s="45"/>
      <c r="AW507" s="45"/>
      <c r="AX507" s="45"/>
      <c r="AY507" s="45"/>
    </row>
    <row r="508" spans="47:51" ht="12" customHeight="1" x14ac:dyDescent="0.25">
      <c r="AU508" s="45"/>
      <c r="AV508" s="45"/>
      <c r="AW508" s="45"/>
      <c r="AX508" s="45"/>
      <c r="AY508" s="45"/>
    </row>
    <row r="509" spans="47:51" ht="12" customHeight="1" x14ac:dyDescent="0.25">
      <c r="AU509" s="45"/>
      <c r="AV509" s="45"/>
      <c r="AW509" s="45"/>
      <c r="AX509" s="45"/>
      <c r="AY509" s="45"/>
    </row>
    <row r="510" spans="47:51" ht="12" customHeight="1" x14ac:dyDescent="0.25">
      <c r="AU510" s="45"/>
      <c r="AV510" s="45"/>
      <c r="AW510" s="45"/>
      <c r="AX510" s="45"/>
      <c r="AY510" s="45"/>
    </row>
    <row r="511" spans="47:51" ht="12" customHeight="1" x14ac:dyDescent="0.25">
      <c r="AU511" s="45"/>
      <c r="AV511" s="45"/>
      <c r="AW511" s="45"/>
      <c r="AX511" s="45"/>
      <c r="AY511" s="45"/>
    </row>
    <row r="512" spans="47:51" ht="12" customHeight="1" x14ac:dyDescent="0.25">
      <c r="AU512" s="45"/>
      <c r="AV512" s="45"/>
      <c r="AW512" s="45"/>
      <c r="AX512" s="45"/>
      <c r="AY512" s="45"/>
    </row>
    <row r="513" spans="47:51" ht="12" customHeight="1" x14ac:dyDescent="0.25">
      <c r="AU513" s="45"/>
      <c r="AV513" s="45"/>
      <c r="AW513" s="45"/>
      <c r="AX513" s="45"/>
      <c r="AY513" s="45"/>
    </row>
    <row r="514" spans="47:51" ht="12" customHeight="1" x14ac:dyDescent="0.25">
      <c r="AU514" s="45"/>
      <c r="AV514" s="45"/>
      <c r="AW514" s="45"/>
      <c r="AX514" s="45"/>
      <c r="AY514" s="45"/>
    </row>
    <row r="515" spans="47:51" ht="12" customHeight="1" x14ac:dyDescent="0.25">
      <c r="AU515" s="45"/>
      <c r="AV515" s="45"/>
      <c r="AW515" s="45"/>
      <c r="AX515" s="45"/>
      <c r="AY515" s="45"/>
    </row>
    <row r="516" spans="47:51" ht="12" customHeight="1" x14ac:dyDescent="0.25">
      <c r="AU516" s="45"/>
      <c r="AV516" s="45"/>
      <c r="AW516" s="45"/>
      <c r="AX516" s="45"/>
      <c r="AY516" s="45"/>
    </row>
    <row r="517" spans="47:51" ht="12" customHeight="1" x14ac:dyDescent="0.25">
      <c r="AU517" s="45"/>
      <c r="AV517" s="45"/>
      <c r="AW517" s="45"/>
      <c r="AX517" s="45"/>
      <c r="AY517" s="45"/>
    </row>
    <row r="518" spans="47:51" ht="12" customHeight="1" x14ac:dyDescent="0.25">
      <c r="AU518" s="45"/>
      <c r="AV518" s="45"/>
      <c r="AW518" s="45"/>
      <c r="AX518" s="45"/>
      <c r="AY518" s="45"/>
    </row>
    <row r="519" spans="47:51" ht="12" customHeight="1" x14ac:dyDescent="0.25">
      <c r="AU519" s="45"/>
      <c r="AV519" s="45"/>
      <c r="AW519" s="45"/>
      <c r="AX519" s="45"/>
      <c r="AY519" s="45"/>
    </row>
    <row r="520" spans="47:51" ht="12" customHeight="1" x14ac:dyDescent="0.25">
      <c r="AU520" s="45"/>
      <c r="AV520" s="45"/>
      <c r="AW520" s="45"/>
      <c r="AX520" s="45"/>
      <c r="AY520" s="45"/>
    </row>
    <row r="521" spans="47:51" ht="12" customHeight="1" x14ac:dyDescent="0.25">
      <c r="AU521" s="45"/>
      <c r="AV521" s="45"/>
      <c r="AW521" s="45"/>
      <c r="AX521" s="45"/>
      <c r="AY521" s="45"/>
    </row>
    <row r="522" spans="47:51" ht="12" customHeight="1" x14ac:dyDescent="0.25">
      <c r="AU522" s="45"/>
      <c r="AV522" s="45"/>
      <c r="AW522" s="45"/>
      <c r="AX522" s="45"/>
      <c r="AY522" s="45"/>
    </row>
    <row r="523" spans="47:51" ht="12" customHeight="1" x14ac:dyDescent="0.25">
      <c r="AU523" s="45"/>
      <c r="AV523" s="45"/>
      <c r="AW523" s="45"/>
      <c r="AX523" s="45"/>
      <c r="AY523" s="45"/>
    </row>
    <row r="524" spans="47:51" ht="12" customHeight="1" x14ac:dyDescent="0.25">
      <c r="AU524" s="45"/>
      <c r="AV524" s="45"/>
      <c r="AW524" s="45"/>
      <c r="AX524" s="45"/>
      <c r="AY524" s="45"/>
    </row>
    <row r="525" spans="47:51" ht="12" customHeight="1" x14ac:dyDescent="0.25">
      <c r="AU525" s="45"/>
      <c r="AV525" s="45"/>
      <c r="AW525" s="45"/>
      <c r="AX525" s="45"/>
      <c r="AY525" s="45"/>
    </row>
    <row r="526" spans="47:51" ht="12" customHeight="1" x14ac:dyDescent="0.25">
      <c r="AU526" s="45"/>
      <c r="AV526" s="45"/>
      <c r="AW526" s="45"/>
      <c r="AX526" s="45"/>
      <c r="AY526" s="45"/>
    </row>
    <row r="527" spans="47:51" ht="12" customHeight="1" x14ac:dyDescent="0.25">
      <c r="AU527" s="45"/>
      <c r="AV527" s="45"/>
      <c r="AW527" s="45"/>
      <c r="AX527" s="45"/>
      <c r="AY527" s="45"/>
    </row>
    <row r="528" spans="47:51" ht="12" customHeight="1" x14ac:dyDescent="0.25">
      <c r="AU528" s="45"/>
      <c r="AV528" s="45"/>
      <c r="AW528" s="45"/>
      <c r="AX528" s="45"/>
      <c r="AY528" s="45"/>
    </row>
    <row r="529" spans="47:51" ht="12" customHeight="1" x14ac:dyDescent="0.25">
      <c r="AU529" s="45"/>
      <c r="AV529" s="45"/>
      <c r="AW529" s="45"/>
      <c r="AX529" s="45"/>
      <c r="AY529" s="45"/>
    </row>
    <row r="530" spans="47:51" ht="12" customHeight="1" x14ac:dyDescent="0.25">
      <c r="AU530" s="45"/>
      <c r="AV530" s="45"/>
      <c r="AW530" s="45"/>
      <c r="AX530" s="45"/>
      <c r="AY530" s="45"/>
    </row>
    <row r="531" spans="47:51" ht="12" customHeight="1" x14ac:dyDescent="0.25">
      <c r="AU531" s="45"/>
      <c r="AV531" s="45"/>
      <c r="AW531" s="45"/>
      <c r="AX531" s="45"/>
      <c r="AY531" s="45"/>
    </row>
    <row r="532" spans="47:51" ht="12" customHeight="1" x14ac:dyDescent="0.25">
      <c r="AU532" s="45"/>
      <c r="AV532" s="45"/>
      <c r="AW532" s="45"/>
      <c r="AX532" s="45"/>
      <c r="AY532" s="45"/>
    </row>
    <row r="533" spans="47:51" ht="12" customHeight="1" x14ac:dyDescent="0.25">
      <c r="AU533" s="45"/>
      <c r="AV533" s="45"/>
      <c r="AW533" s="45"/>
      <c r="AX533" s="45"/>
      <c r="AY533" s="45"/>
    </row>
    <row r="534" spans="47:51" ht="12" customHeight="1" x14ac:dyDescent="0.25">
      <c r="AU534" s="45"/>
      <c r="AV534" s="45"/>
      <c r="AW534" s="45"/>
      <c r="AX534" s="45"/>
      <c r="AY534" s="45"/>
    </row>
    <row r="535" spans="47:51" ht="12" customHeight="1" x14ac:dyDescent="0.25">
      <c r="AU535" s="45"/>
      <c r="AV535" s="45"/>
      <c r="AW535" s="45"/>
      <c r="AX535" s="45"/>
      <c r="AY535" s="45"/>
    </row>
    <row r="536" spans="47:51" ht="12" customHeight="1" x14ac:dyDescent="0.25">
      <c r="AU536" s="45"/>
      <c r="AV536" s="45"/>
      <c r="AW536" s="45"/>
      <c r="AX536" s="45"/>
      <c r="AY536" s="45"/>
    </row>
    <row r="537" spans="47:51" ht="12" customHeight="1" x14ac:dyDescent="0.25">
      <c r="AU537" s="45"/>
      <c r="AV537" s="45"/>
      <c r="AW537" s="45"/>
      <c r="AX537" s="45"/>
      <c r="AY537" s="45"/>
    </row>
    <row r="538" spans="47:51" ht="12" customHeight="1" x14ac:dyDescent="0.25">
      <c r="AU538" s="45"/>
      <c r="AV538" s="45"/>
      <c r="AW538" s="45"/>
      <c r="AX538" s="45"/>
      <c r="AY538" s="45"/>
    </row>
    <row r="539" spans="47:51" ht="12" customHeight="1" x14ac:dyDescent="0.25">
      <c r="AU539" s="45"/>
      <c r="AV539" s="45"/>
      <c r="AW539" s="45"/>
      <c r="AX539" s="45"/>
      <c r="AY539" s="45"/>
    </row>
    <row r="540" spans="47:51" ht="12" customHeight="1" x14ac:dyDescent="0.25">
      <c r="AU540" s="45"/>
      <c r="AV540" s="45"/>
      <c r="AW540" s="45"/>
      <c r="AX540" s="45"/>
      <c r="AY540" s="45"/>
    </row>
    <row r="541" spans="47:51" ht="12" customHeight="1" x14ac:dyDescent="0.25">
      <c r="AU541" s="45"/>
      <c r="AV541" s="45"/>
      <c r="AW541" s="45"/>
      <c r="AX541" s="45"/>
      <c r="AY541" s="45"/>
    </row>
    <row r="542" spans="47:51" ht="12" customHeight="1" x14ac:dyDescent="0.25">
      <c r="AU542" s="45"/>
      <c r="AV542" s="45"/>
      <c r="AW542" s="45"/>
      <c r="AX542" s="45"/>
      <c r="AY542" s="45"/>
    </row>
    <row r="543" spans="47:51" ht="12" customHeight="1" x14ac:dyDescent="0.25">
      <c r="AU543" s="45"/>
      <c r="AV543" s="45"/>
      <c r="AW543" s="45"/>
      <c r="AX543" s="45"/>
      <c r="AY543" s="45"/>
    </row>
    <row r="544" spans="47:51" ht="12" customHeight="1" x14ac:dyDescent="0.25">
      <c r="AU544" s="45"/>
      <c r="AV544" s="45"/>
      <c r="AW544" s="45"/>
      <c r="AX544" s="45"/>
      <c r="AY544" s="45"/>
    </row>
    <row r="545" spans="47:51" ht="12" customHeight="1" x14ac:dyDescent="0.25">
      <c r="AU545" s="45"/>
      <c r="AV545" s="45"/>
      <c r="AW545" s="45"/>
      <c r="AX545" s="45"/>
      <c r="AY545" s="45"/>
    </row>
    <row r="546" spans="47:51" ht="12" customHeight="1" x14ac:dyDescent="0.25">
      <c r="AU546" s="45"/>
      <c r="AV546" s="45"/>
      <c r="AW546" s="45"/>
      <c r="AX546" s="45"/>
      <c r="AY546" s="45"/>
    </row>
    <row r="547" spans="47:51" ht="12" customHeight="1" x14ac:dyDescent="0.25">
      <c r="AU547" s="45"/>
      <c r="AV547" s="45"/>
      <c r="AW547" s="45"/>
      <c r="AX547" s="45"/>
      <c r="AY547" s="45"/>
    </row>
    <row r="548" spans="47:51" ht="12" customHeight="1" x14ac:dyDescent="0.25">
      <c r="AU548" s="45"/>
      <c r="AV548" s="45"/>
      <c r="AW548" s="45"/>
      <c r="AX548" s="45"/>
      <c r="AY548" s="45"/>
    </row>
    <row r="549" spans="47:51" ht="12" customHeight="1" x14ac:dyDescent="0.25">
      <c r="AU549" s="45"/>
      <c r="AV549" s="45"/>
      <c r="AW549" s="45"/>
      <c r="AX549" s="45"/>
      <c r="AY549" s="45"/>
    </row>
    <row r="550" spans="47:51" ht="12" customHeight="1" x14ac:dyDescent="0.25">
      <c r="AU550" s="45"/>
      <c r="AV550" s="45"/>
      <c r="AW550" s="45"/>
      <c r="AX550" s="45"/>
      <c r="AY550" s="45"/>
    </row>
    <row r="551" spans="47:51" ht="12" customHeight="1" x14ac:dyDescent="0.25">
      <c r="AU551" s="45"/>
      <c r="AV551" s="45"/>
      <c r="AW551" s="45"/>
      <c r="AX551" s="45"/>
      <c r="AY551" s="45"/>
    </row>
    <row r="552" spans="47:51" ht="12" customHeight="1" x14ac:dyDescent="0.25">
      <c r="AU552" s="45"/>
      <c r="AV552" s="45"/>
      <c r="AW552" s="45"/>
      <c r="AX552" s="45"/>
      <c r="AY552" s="45"/>
    </row>
    <row r="553" spans="47:51" ht="12" customHeight="1" x14ac:dyDescent="0.25">
      <c r="AU553" s="45"/>
      <c r="AV553" s="45"/>
      <c r="AW553" s="45"/>
      <c r="AX553" s="45"/>
      <c r="AY553" s="45"/>
    </row>
    <row r="554" spans="47:51" ht="12" customHeight="1" x14ac:dyDescent="0.25">
      <c r="AU554" s="45"/>
      <c r="AV554" s="45"/>
      <c r="AW554" s="45"/>
      <c r="AX554" s="45"/>
      <c r="AY554" s="45"/>
    </row>
    <row r="555" spans="47:51" ht="12" customHeight="1" x14ac:dyDescent="0.25">
      <c r="AU555" s="45"/>
      <c r="AV555" s="45"/>
      <c r="AW555" s="45"/>
      <c r="AX555" s="45"/>
      <c r="AY555" s="45"/>
    </row>
    <row r="556" spans="47:51" ht="12" customHeight="1" x14ac:dyDescent="0.25">
      <c r="AU556" s="45"/>
      <c r="AV556" s="45"/>
      <c r="AW556" s="45"/>
      <c r="AX556" s="45"/>
      <c r="AY556" s="45"/>
    </row>
    <row r="557" spans="47:51" ht="12" customHeight="1" x14ac:dyDescent="0.25">
      <c r="AU557" s="45"/>
      <c r="AV557" s="45"/>
      <c r="AW557" s="45"/>
      <c r="AX557" s="45"/>
      <c r="AY557" s="45"/>
    </row>
    <row r="558" spans="47:51" ht="12" customHeight="1" x14ac:dyDescent="0.25">
      <c r="AU558" s="45"/>
      <c r="AV558" s="45"/>
      <c r="AW558" s="45"/>
      <c r="AX558" s="45"/>
      <c r="AY558" s="45"/>
    </row>
    <row r="559" spans="47:51" ht="12" customHeight="1" x14ac:dyDescent="0.25">
      <c r="AU559" s="45"/>
      <c r="AV559" s="45"/>
      <c r="AW559" s="45"/>
      <c r="AX559" s="45"/>
      <c r="AY559" s="45"/>
    </row>
    <row r="560" spans="47:51" ht="12" customHeight="1" x14ac:dyDescent="0.25">
      <c r="AU560" s="45"/>
      <c r="AV560" s="45"/>
      <c r="AW560" s="45"/>
      <c r="AX560" s="45"/>
      <c r="AY560" s="45"/>
    </row>
    <row r="561" spans="47:51" ht="12" customHeight="1" x14ac:dyDescent="0.25">
      <c r="AU561" s="45"/>
      <c r="AV561" s="45"/>
      <c r="AW561" s="45"/>
      <c r="AX561" s="45"/>
      <c r="AY561" s="45"/>
    </row>
    <row r="562" spans="47:51" ht="12" customHeight="1" x14ac:dyDescent="0.25">
      <c r="AU562" s="45"/>
      <c r="AV562" s="45"/>
      <c r="AW562" s="45"/>
      <c r="AX562" s="45"/>
      <c r="AY562" s="45"/>
    </row>
    <row r="563" spans="47:51" ht="12" customHeight="1" x14ac:dyDescent="0.25">
      <c r="AU563" s="45"/>
      <c r="AV563" s="45"/>
      <c r="AW563" s="45"/>
      <c r="AX563" s="45"/>
      <c r="AY563" s="45"/>
    </row>
    <row r="564" spans="47:51" ht="12" customHeight="1" x14ac:dyDescent="0.25">
      <c r="AU564" s="45"/>
      <c r="AV564" s="45"/>
      <c r="AW564" s="45"/>
      <c r="AX564" s="45"/>
      <c r="AY564" s="45"/>
    </row>
    <row r="565" spans="47:51" ht="12" customHeight="1" x14ac:dyDescent="0.25">
      <c r="AU565" s="45"/>
      <c r="AV565" s="45"/>
      <c r="AW565" s="45"/>
      <c r="AX565" s="45"/>
      <c r="AY565" s="45"/>
    </row>
    <row r="566" spans="47:51" ht="12" customHeight="1" x14ac:dyDescent="0.25">
      <c r="AU566" s="45"/>
      <c r="AV566" s="45"/>
      <c r="AW566" s="45"/>
      <c r="AX566" s="45"/>
      <c r="AY566" s="45"/>
    </row>
    <row r="567" spans="47:51" ht="12" customHeight="1" x14ac:dyDescent="0.25">
      <c r="AU567" s="45"/>
      <c r="AV567" s="45"/>
      <c r="AW567" s="45"/>
      <c r="AX567" s="45"/>
      <c r="AY567" s="45"/>
    </row>
    <row r="568" spans="47:51" ht="12" customHeight="1" x14ac:dyDescent="0.25">
      <c r="AU568" s="45"/>
      <c r="AV568" s="45"/>
      <c r="AW568" s="45"/>
      <c r="AX568" s="45"/>
      <c r="AY568" s="45"/>
    </row>
    <row r="569" spans="47:51" ht="12" customHeight="1" x14ac:dyDescent="0.25">
      <c r="AU569" s="45"/>
      <c r="AV569" s="45"/>
      <c r="AW569" s="45"/>
      <c r="AX569" s="45"/>
      <c r="AY569" s="45"/>
    </row>
    <row r="570" spans="47:51" ht="12" customHeight="1" x14ac:dyDescent="0.25">
      <c r="AU570" s="45"/>
      <c r="AV570" s="45"/>
      <c r="AW570" s="45"/>
      <c r="AX570" s="45"/>
      <c r="AY570" s="45"/>
    </row>
    <row r="571" spans="47:51" ht="12" customHeight="1" x14ac:dyDescent="0.25">
      <c r="AU571" s="45"/>
      <c r="AV571" s="45"/>
      <c r="AW571" s="45"/>
      <c r="AX571" s="45"/>
      <c r="AY571" s="45"/>
    </row>
    <row r="572" spans="47:51" ht="12" customHeight="1" x14ac:dyDescent="0.25">
      <c r="AU572" s="45"/>
      <c r="AV572" s="45"/>
      <c r="AW572" s="45"/>
      <c r="AX572" s="45"/>
      <c r="AY572" s="45"/>
    </row>
    <row r="573" spans="47:51" ht="12" customHeight="1" x14ac:dyDescent="0.25">
      <c r="AU573" s="45"/>
      <c r="AV573" s="45"/>
      <c r="AW573" s="45"/>
      <c r="AX573" s="45"/>
      <c r="AY573" s="45"/>
    </row>
    <row r="574" spans="47:51" ht="12" customHeight="1" x14ac:dyDescent="0.25">
      <c r="AU574" s="45"/>
      <c r="AV574" s="45"/>
      <c r="AW574" s="45"/>
      <c r="AX574" s="45"/>
      <c r="AY574" s="45"/>
    </row>
    <row r="575" spans="47:51" ht="12" customHeight="1" x14ac:dyDescent="0.25">
      <c r="AU575" s="45"/>
      <c r="AV575" s="45"/>
      <c r="AW575" s="45"/>
      <c r="AX575" s="45"/>
      <c r="AY575" s="45"/>
    </row>
    <row r="576" spans="47:51" ht="12" customHeight="1" x14ac:dyDescent="0.25">
      <c r="AU576" s="45"/>
      <c r="AV576" s="45"/>
      <c r="AW576" s="45"/>
      <c r="AX576" s="45"/>
      <c r="AY576" s="45"/>
    </row>
    <row r="577" spans="47:51" ht="12" customHeight="1" x14ac:dyDescent="0.25">
      <c r="AU577" s="45"/>
      <c r="AV577" s="45"/>
      <c r="AW577" s="45"/>
      <c r="AX577" s="45"/>
      <c r="AY577" s="45"/>
    </row>
  </sheetData>
  <sheetProtection algorithmName="SHA-512" hashValue="EJQltIgPIe00BmAu65hooGW51D3AKaM2XNqUe+GeGw/G0rcdnDDUGhp78sQwbKbtrKojjUM/vcGeLNVefew4mQ==" saltValue="ACPB9sHBc3R+Lb58+zkEwA==" spinCount="100000" sheet="1" selectLockedCells="1"/>
  <dataConsolidate/>
  <mergeCells count="1118">
    <mergeCell ref="AN420:BA420"/>
    <mergeCell ref="BB420:BG420"/>
    <mergeCell ref="BH420:BM420"/>
    <mergeCell ref="BN420:BS420"/>
    <mergeCell ref="AE419:AM419"/>
    <mergeCell ref="AN419:BA419"/>
    <mergeCell ref="BB419:BG419"/>
    <mergeCell ref="BH419:BM419"/>
    <mergeCell ref="BN419:BS419"/>
    <mergeCell ref="BL178:BS178"/>
    <mergeCell ref="AE487:AM487"/>
    <mergeCell ref="BB487:BG487"/>
    <mergeCell ref="BH487:BM487"/>
    <mergeCell ref="BN487:BS487"/>
    <mergeCell ref="AE488:AM488"/>
    <mergeCell ref="BB488:BG488"/>
    <mergeCell ref="BH488:BM488"/>
    <mergeCell ref="BN488:BS488"/>
    <mergeCell ref="AE477:AM477"/>
    <mergeCell ref="BB477:BG477"/>
    <mergeCell ref="BH477:BM477"/>
    <mergeCell ref="BN477:BS477"/>
    <mergeCell ref="AE478:AM478"/>
    <mergeCell ref="BB478:BG478"/>
    <mergeCell ref="BH478:BM478"/>
    <mergeCell ref="BN478:BS478"/>
    <mergeCell ref="AE479:AM479"/>
    <mergeCell ref="BB479:BG479"/>
    <mergeCell ref="BH479:BM479"/>
    <mergeCell ref="BN479:BS479"/>
    <mergeCell ref="AE480:AM480"/>
    <mergeCell ref="BB480:BG480"/>
    <mergeCell ref="AE489:AM489"/>
    <mergeCell ref="BB489:BG489"/>
    <mergeCell ref="BH489:BM489"/>
    <mergeCell ref="BN489:BS489"/>
    <mergeCell ref="AE490:AM490"/>
    <mergeCell ref="BB490:BG490"/>
    <mergeCell ref="BH490:BM490"/>
    <mergeCell ref="BN490:BS490"/>
    <mergeCell ref="AN412:BA412"/>
    <mergeCell ref="BB412:BG412"/>
    <mergeCell ref="AN414:BA414"/>
    <mergeCell ref="BB414:BG414"/>
    <mergeCell ref="AE482:AM482"/>
    <mergeCell ref="BB482:BG482"/>
    <mergeCell ref="BH482:BM482"/>
    <mergeCell ref="BN482:BS482"/>
    <mergeCell ref="AE483:AM483"/>
    <mergeCell ref="BB483:BG483"/>
    <mergeCell ref="BH483:BM483"/>
    <mergeCell ref="BN483:BS483"/>
    <mergeCell ref="AE484:AM484"/>
    <mergeCell ref="BB484:BG484"/>
    <mergeCell ref="BH484:BM484"/>
    <mergeCell ref="BN484:BS484"/>
    <mergeCell ref="AE485:AM485"/>
    <mergeCell ref="BB485:BG485"/>
    <mergeCell ref="BH485:BM485"/>
    <mergeCell ref="BN485:BS485"/>
    <mergeCell ref="AE486:AM486"/>
    <mergeCell ref="BB486:BG486"/>
    <mergeCell ref="BH486:BM486"/>
    <mergeCell ref="BN486:BS486"/>
    <mergeCell ref="BH480:BM480"/>
    <mergeCell ref="BN480:BS480"/>
    <mergeCell ref="AE481:AM481"/>
    <mergeCell ref="BB481:BG481"/>
    <mergeCell ref="BH481:BM481"/>
    <mergeCell ref="BN481:BS481"/>
    <mergeCell ref="AE472:AM472"/>
    <mergeCell ref="BB472:BG472"/>
    <mergeCell ref="BH472:BM472"/>
    <mergeCell ref="BN472:BS472"/>
    <mergeCell ref="AE473:AM473"/>
    <mergeCell ref="BB473:BG473"/>
    <mergeCell ref="BH473:BM473"/>
    <mergeCell ref="BN473:BS473"/>
    <mergeCell ref="AE474:AM474"/>
    <mergeCell ref="BB474:BG474"/>
    <mergeCell ref="BH474:BM474"/>
    <mergeCell ref="BN474:BS474"/>
    <mergeCell ref="AE475:AM475"/>
    <mergeCell ref="BB475:BG475"/>
    <mergeCell ref="BH475:BM475"/>
    <mergeCell ref="BN475:BS475"/>
    <mergeCell ref="AE476:AM476"/>
    <mergeCell ref="BB476:BG476"/>
    <mergeCell ref="BH476:BM476"/>
    <mergeCell ref="BN476:BS476"/>
    <mergeCell ref="AE467:AM467"/>
    <mergeCell ref="BB467:BG467"/>
    <mergeCell ref="BH467:BM467"/>
    <mergeCell ref="BN467:BS467"/>
    <mergeCell ref="AE468:AM468"/>
    <mergeCell ref="BB468:BG468"/>
    <mergeCell ref="BH468:BM468"/>
    <mergeCell ref="BN468:BS468"/>
    <mergeCell ref="AE469:AM469"/>
    <mergeCell ref="BB469:BG469"/>
    <mergeCell ref="BH469:BM469"/>
    <mergeCell ref="BN469:BS469"/>
    <mergeCell ref="AE470:AM470"/>
    <mergeCell ref="BB470:BG470"/>
    <mergeCell ref="BH470:BM470"/>
    <mergeCell ref="BN470:BS470"/>
    <mergeCell ref="AE471:AM471"/>
    <mergeCell ref="BB471:BG471"/>
    <mergeCell ref="BH471:BM471"/>
    <mergeCell ref="BN471:BS471"/>
    <mergeCell ref="AE462:AM462"/>
    <mergeCell ref="BB462:BG462"/>
    <mergeCell ref="BH462:BM462"/>
    <mergeCell ref="BN462:BS462"/>
    <mergeCell ref="AE463:AM463"/>
    <mergeCell ref="BB463:BG463"/>
    <mergeCell ref="BH463:BM463"/>
    <mergeCell ref="BN463:BS463"/>
    <mergeCell ref="AE464:AM464"/>
    <mergeCell ref="BB464:BG464"/>
    <mergeCell ref="BH464:BM464"/>
    <mergeCell ref="BN464:BS464"/>
    <mergeCell ref="AE465:AM465"/>
    <mergeCell ref="BB465:BG465"/>
    <mergeCell ref="BH465:BM465"/>
    <mergeCell ref="BN465:BS465"/>
    <mergeCell ref="AE466:AM466"/>
    <mergeCell ref="BB466:BG466"/>
    <mergeCell ref="BH466:BM466"/>
    <mergeCell ref="BN466:BS466"/>
    <mergeCell ref="AE457:AM457"/>
    <mergeCell ref="BB457:BG457"/>
    <mergeCell ref="BH457:BM457"/>
    <mergeCell ref="BN457:BS457"/>
    <mergeCell ref="AE458:AM458"/>
    <mergeCell ref="BB458:BG458"/>
    <mergeCell ref="BH458:BM458"/>
    <mergeCell ref="BN458:BS458"/>
    <mergeCell ref="AE459:AM459"/>
    <mergeCell ref="BB459:BG459"/>
    <mergeCell ref="BH459:BM459"/>
    <mergeCell ref="BN459:BS459"/>
    <mergeCell ref="AE460:AM460"/>
    <mergeCell ref="BB460:BG460"/>
    <mergeCell ref="BH460:BM460"/>
    <mergeCell ref="BN460:BS460"/>
    <mergeCell ref="AE461:AM461"/>
    <mergeCell ref="BB461:BG461"/>
    <mergeCell ref="BH461:BM461"/>
    <mergeCell ref="BN461:BS461"/>
    <mergeCell ref="AE452:AM452"/>
    <mergeCell ref="BB452:BG452"/>
    <mergeCell ref="BH452:BM452"/>
    <mergeCell ref="BN452:BS452"/>
    <mergeCell ref="AE453:AM453"/>
    <mergeCell ref="BB453:BG453"/>
    <mergeCell ref="BH453:BM453"/>
    <mergeCell ref="BN453:BS453"/>
    <mergeCell ref="AE454:AM454"/>
    <mergeCell ref="BB454:BG454"/>
    <mergeCell ref="BH454:BM454"/>
    <mergeCell ref="BN454:BS454"/>
    <mergeCell ref="AE455:AM455"/>
    <mergeCell ref="BB455:BG455"/>
    <mergeCell ref="BH455:BM455"/>
    <mergeCell ref="BN455:BS455"/>
    <mergeCell ref="AE456:AM456"/>
    <mergeCell ref="BB456:BG456"/>
    <mergeCell ref="BH456:BM456"/>
    <mergeCell ref="BN456:BS456"/>
    <mergeCell ref="AE447:AM447"/>
    <mergeCell ref="BB447:BG447"/>
    <mergeCell ref="BH447:BM447"/>
    <mergeCell ref="BN447:BS447"/>
    <mergeCell ref="AE448:AM448"/>
    <mergeCell ref="BB448:BG448"/>
    <mergeCell ref="BH448:BM448"/>
    <mergeCell ref="BN448:BS448"/>
    <mergeCell ref="AE449:AM449"/>
    <mergeCell ref="BB449:BG449"/>
    <mergeCell ref="BH449:BM449"/>
    <mergeCell ref="BN449:BS449"/>
    <mergeCell ref="AE450:AM450"/>
    <mergeCell ref="BB450:BG450"/>
    <mergeCell ref="BH450:BM450"/>
    <mergeCell ref="BN450:BS450"/>
    <mergeCell ref="AE451:AM451"/>
    <mergeCell ref="BB451:BG451"/>
    <mergeCell ref="BH451:BM451"/>
    <mergeCell ref="BN451:BS451"/>
    <mergeCell ref="AE442:AM442"/>
    <mergeCell ref="BB442:BG442"/>
    <mergeCell ref="BH442:BM442"/>
    <mergeCell ref="BN442:BS442"/>
    <mergeCell ref="AE443:AM443"/>
    <mergeCell ref="BB443:BG443"/>
    <mergeCell ref="BH443:BM443"/>
    <mergeCell ref="BN443:BS443"/>
    <mergeCell ref="AE444:AM444"/>
    <mergeCell ref="BB444:BG444"/>
    <mergeCell ref="BH444:BM444"/>
    <mergeCell ref="BN444:BS444"/>
    <mergeCell ref="AE445:AM445"/>
    <mergeCell ref="BB445:BG445"/>
    <mergeCell ref="BH445:BM445"/>
    <mergeCell ref="BN445:BS445"/>
    <mergeCell ref="AE446:AM446"/>
    <mergeCell ref="BB446:BG446"/>
    <mergeCell ref="BH446:BM446"/>
    <mergeCell ref="BN446:BS446"/>
    <mergeCell ref="AE437:AM437"/>
    <mergeCell ref="BB437:BG437"/>
    <mergeCell ref="BH437:BM437"/>
    <mergeCell ref="BN437:BS437"/>
    <mergeCell ref="AE438:AM438"/>
    <mergeCell ref="BB438:BG438"/>
    <mergeCell ref="BH438:BM438"/>
    <mergeCell ref="BN438:BS438"/>
    <mergeCell ref="AE439:AM439"/>
    <mergeCell ref="BB439:BG439"/>
    <mergeCell ref="BH439:BM439"/>
    <mergeCell ref="BN439:BS439"/>
    <mergeCell ref="AE440:AM440"/>
    <mergeCell ref="BB440:BG440"/>
    <mergeCell ref="BH440:BM440"/>
    <mergeCell ref="BN440:BS440"/>
    <mergeCell ref="AE441:AM441"/>
    <mergeCell ref="BB441:BG441"/>
    <mergeCell ref="BH441:BM441"/>
    <mergeCell ref="BN441:BS441"/>
    <mergeCell ref="AE432:AM432"/>
    <mergeCell ref="BB432:BG432"/>
    <mergeCell ref="BH432:BM432"/>
    <mergeCell ref="BN432:BS432"/>
    <mergeCell ref="AE433:AM433"/>
    <mergeCell ref="BB433:BG433"/>
    <mergeCell ref="BH433:BM433"/>
    <mergeCell ref="BN433:BS433"/>
    <mergeCell ref="AE434:AM434"/>
    <mergeCell ref="BB434:BG434"/>
    <mergeCell ref="BH434:BM434"/>
    <mergeCell ref="BN434:BS434"/>
    <mergeCell ref="AE435:AM435"/>
    <mergeCell ref="BB435:BG435"/>
    <mergeCell ref="BH435:BM435"/>
    <mergeCell ref="BN435:BS435"/>
    <mergeCell ref="AE436:AM436"/>
    <mergeCell ref="BB436:BG436"/>
    <mergeCell ref="BH436:BM436"/>
    <mergeCell ref="BN436:BS436"/>
    <mergeCell ref="AE427:AM427"/>
    <mergeCell ref="BB427:BG427"/>
    <mergeCell ref="BH427:BM427"/>
    <mergeCell ref="BN427:BS427"/>
    <mergeCell ref="AE428:AM428"/>
    <mergeCell ref="BB428:BG428"/>
    <mergeCell ref="BH428:BM428"/>
    <mergeCell ref="BN428:BS428"/>
    <mergeCell ref="AE429:AM429"/>
    <mergeCell ref="BB429:BG429"/>
    <mergeCell ref="BH429:BM429"/>
    <mergeCell ref="BN429:BS429"/>
    <mergeCell ref="AE430:AM430"/>
    <mergeCell ref="BB430:BG430"/>
    <mergeCell ref="BH430:BM430"/>
    <mergeCell ref="BN430:BS430"/>
    <mergeCell ref="AE431:AM431"/>
    <mergeCell ref="BB431:BG431"/>
    <mergeCell ref="BH431:BM431"/>
    <mergeCell ref="BN431:BS431"/>
    <mergeCell ref="AE365:AM365"/>
    <mergeCell ref="BB365:BG365"/>
    <mergeCell ref="BH365:BM365"/>
    <mergeCell ref="BN365:BS365"/>
    <mergeCell ref="AE366:AM366"/>
    <mergeCell ref="BB366:BG366"/>
    <mergeCell ref="BH366:BM366"/>
    <mergeCell ref="BN366:BS366"/>
    <mergeCell ref="AE425:AM425"/>
    <mergeCell ref="AN425:BA425"/>
    <mergeCell ref="BB425:BG425"/>
    <mergeCell ref="BH425:BM425"/>
    <mergeCell ref="BN425:BS425"/>
    <mergeCell ref="AE426:AM426"/>
    <mergeCell ref="BB426:BG426"/>
    <mergeCell ref="BH426:BM426"/>
    <mergeCell ref="BN426:BS426"/>
    <mergeCell ref="AN413:BA413"/>
    <mergeCell ref="BB413:BG413"/>
    <mergeCell ref="BH413:BM413"/>
    <mergeCell ref="BN413:BS413"/>
    <mergeCell ref="AN415:BA415"/>
    <mergeCell ref="BB415:BG415"/>
    <mergeCell ref="BH415:BM415"/>
    <mergeCell ref="BN415:BS415"/>
    <mergeCell ref="BB384:BG384"/>
    <mergeCell ref="BH384:BM384"/>
    <mergeCell ref="BN384:BS384"/>
    <mergeCell ref="BB390:BG390"/>
    <mergeCell ref="BH390:BM390"/>
    <mergeCell ref="BN390:BS390"/>
    <mergeCell ref="BH412:BM412"/>
    <mergeCell ref="AE360:AM360"/>
    <mergeCell ref="BB360:BG360"/>
    <mergeCell ref="BH360:BM360"/>
    <mergeCell ref="BN360:BS360"/>
    <mergeCell ref="AN361:BA361"/>
    <mergeCell ref="BB361:BG361"/>
    <mergeCell ref="BH361:BM361"/>
    <mergeCell ref="BN361:BS361"/>
    <mergeCell ref="AE362:AM362"/>
    <mergeCell ref="BB362:BG362"/>
    <mergeCell ref="BH362:BM362"/>
    <mergeCell ref="BN362:BS362"/>
    <mergeCell ref="BH363:BM363"/>
    <mergeCell ref="BN363:BS363"/>
    <mergeCell ref="AE364:AM364"/>
    <mergeCell ref="AN364:BA364"/>
    <mergeCell ref="BB364:BG364"/>
    <mergeCell ref="BH364:BM364"/>
    <mergeCell ref="BN364:BS364"/>
    <mergeCell ref="AN355:BA355"/>
    <mergeCell ref="BB355:BG355"/>
    <mergeCell ref="BH355:BM355"/>
    <mergeCell ref="BN355:BS355"/>
    <mergeCell ref="AE356:AM356"/>
    <mergeCell ref="BB356:BG356"/>
    <mergeCell ref="BH356:BM356"/>
    <mergeCell ref="BN356:BS356"/>
    <mergeCell ref="AN357:BA357"/>
    <mergeCell ref="BB357:BG357"/>
    <mergeCell ref="BH357:BM357"/>
    <mergeCell ref="BN357:BS357"/>
    <mergeCell ref="AE358:AM358"/>
    <mergeCell ref="BB358:BG358"/>
    <mergeCell ref="BH358:BM358"/>
    <mergeCell ref="BN358:BS358"/>
    <mergeCell ref="AN359:BA359"/>
    <mergeCell ref="BB359:BG359"/>
    <mergeCell ref="BH359:BM359"/>
    <mergeCell ref="BN359:BS359"/>
    <mergeCell ref="AE350:AM350"/>
    <mergeCell ref="BB350:BG350"/>
    <mergeCell ref="BH350:BM350"/>
    <mergeCell ref="BN350:BS350"/>
    <mergeCell ref="AN351:BA351"/>
    <mergeCell ref="BB351:BG351"/>
    <mergeCell ref="BH351:BM351"/>
    <mergeCell ref="BN351:BS351"/>
    <mergeCell ref="AE352:AM352"/>
    <mergeCell ref="BB352:BG352"/>
    <mergeCell ref="BH352:BM352"/>
    <mergeCell ref="BN352:BS352"/>
    <mergeCell ref="AN353:BA353"/>
    <mergeCell ref="BB353:BG353"/>
    <mergeCell ref="BH353:BM353"/>
    <mergeCell ref="BN353:BS353"/>
    <mergeCell ref="AE354:AM354"/>
    <mergeCell ref="BB354:BG354"/>
    <mergeCell ref="BH354:BM354"/>
    <mergeCell ref="BN354:BS354"/>
    <mergeCell ref="AN345:BA345"/>
    <mergeCell ref="BB345:BG345"/>
    <mergeCell ref="BH345:BM345"/>
    <mergeCell ref="BN345:BS345"/>
    <mergeCell ref="AE346:AM346"/>
    <mergeCell ref="BB346:BG346"/>
    <mergeCell ref="BH346:BM346"/>
    <mergeCell ref="BN346:BS346"/>
    <mergeCell ref="AN347:BA347"/>
    <mergeCell ref="BB347:BG347"/>
    <mergeCell ref="BH347:BM347"/>
    <mergeCell ref="BN347:BS347"/>
    <mergeCell ref="AE348:AM348"/>
    <mergeCell ref="BB348:BG348"/>
    <mergeCell ref="BH348:BM348"/>
    <mergeCell ref="BN348:BS348"/>
    <mergeCell ref="AN349:BA349"/>
    <mergeCell ref="BB349:BG349"/>
    <mergeCell ref="BH349:BM349"/>
    <mergeCell ref="BN349:BS349"/>
    <mergeCell ref="AE340:AM340"/>
    <mergeCell ref="BB340:BG340"/>
    <mergeCell ref="BH340:BM340"/>
    <mergeCell ref="BN340:BS340"/>
    <mergeCell ref="AN341:BA341"/>
    <mergeCell ref="BB341:BG341"/>
    <mergeCell ref="BH341:BM341"/>
    <mergeCell ref="BN341:BS341"/>
    <mergeCell ref="AE342:AM342"/>
    <mergeCell ref="BB342:BG342"/>
    <mergeCell ref="BH342:BM342"/>
    <mergeCell ref="BN342:BS342"/>
    <mergeCell ref="AN343:BA343"/>
    <mergeCell ref="BB343:BG343"/>
    <mergeCell ref="BH343:BM343"/>
    <mergeCell ref="BN343:BS343"/>
    <mergeCell ref="AE344:AM344"/>
    <mergeCell ref="BB344:BG344"/>
    <mergeCell ref="BH344:BM344"/>
    <mergeCell ref="BN344:BS344"/>
    <mergeCell ref="AE338:AM338"/>
    <mergeCell ref="BB338:BG338"/>
    <mergeCell ref="BH338:BM338"/>
    <mergeCell ref="BN338:BS338"/>
    <mergeCell ref="AN339:BA339"/>
    <mergeCell ref="BB339:BG339"/>
    <mergeCell ref="BH339:BM339"/>
    <mergeCell ref="BN339:BS339"/>
    <mergeCell ref="AE334:AM334"/>
    <mergeCell ref="BB334:BG334"/>
    <mergeCell ref="BH334:BM334"/>
    <mergeCell ref="BN334:BS334"/>
    <mergeCell ref="BB410:BG410"/>
    <mergeCell ref="BH410:BM410"/>
    <mergeCell ref="BN410:BS410"/>
    <mergeCell ref="AE411:AM411"/>
    <mergeCell ref="AN411:BA411"/>
    <mergeCell ref="BB411:BG411"/>
    <mergeCell ref="BH411:BM411"/>
    <mergeCell ref="BN411:BS411"/>
    <mergeCell ref="AN372:BA372"/>
    <mergeCell ref="BB374:BG374"/>
    <mergeCell ref="BH374:BM374"/>
    <mergeCell ref="BN374:BS374"/>
    <mergeCell ref="AE373:AM373"/>
    <mergeCell ref="BB396:BG396"/>
    <mergeCell ref="BH396:BM396"/>
    <mergeCell ref="BN396:BS396"/>
    <mergeCell ref="BH372:BM372"/>
    <mergeCell ref="BN372:BS372"/>
    <mergeCell ref="BH373:BM373"/>
    <mergeCell ref="BN373:BS373"/>
    <mergeCell ref="AE329:AM329"/>
    <mergeCell ref="BB329:BG329"/>
    <mergeCell ref="BH329:BM329"/>
    <mergeCell ref="BN329:BS329"/>
    <mergeCell ref="AE330:AM330"/>
    <mergeCell ref="BB330:BG330"/>
    <mergeCell ref="BH330:BM330"/>
    <mergeCell ref="BN330:BS330"/>
    <mergeCell ref="AE331:AM331"/>
    <mergeCell ref="BB331:BG331"/>
    <mergeCell ref="BH331:BM331"/>
    <mergeCell ref="BN331:BS331"/>
    <mergeCell ref="AE332:AM332"/>
    <mergeCell ref="BB332:BG332"/>
    <mergeCell ref="BH332:BM332"/>
    <mergeCell ref="BN332:BS332"/>
    <mergeCell ref="AE333:AM333"/>
    <mergeCell ref="BB333:BG333"/>
    <mergeCell ref="BH333:BM333"/>
    <mergeCell ref="BN333:BS333"/>
    <mergeCell ref="AE324:AM324"/>
    <mergeCell ref="BB324:BG324"/>
    <mergeCell ref="BH324:BM324"/>
    <mergeCell ref="BN324:BS324"/>
    <mergeCell ref="AE325:AM325"/>
    <mergeCell ref="BB325:BG325"/>
    <mergeCell ref="BH325:BM325"/>
    <mergeCell ref="BN325:BS325"/>
    <mergeCell ref="AE326:AM326"/>
    <mergeCell ref="BB326:BG326"/>
    <mergeCell ref="BH326:BM326"/>
    <mergeCell ref="BN326:BS326"/>
    <mergeCell ref="AE327:AM327"/>
    <mergeCell ref="BB327:BG327"/>
    <mergeCell ref="BH327:BM327"/>
    <mergeCell ref="BN327:BS327"/>
    <mergeCell ref="AE328:AM328"/>
    <mergeCell ref="BB328:BG328"/>
    <mergeCell ref="BH328:BM328"/>
    <mergeCell ref="BN328:BS328"/>
    <mergeCell ref="AE317:AM317"/>
    <mergeCell ref="BB317:BG317"/>
    <mergeCell ref="BH317:BM317"/>
    <mergeCell ref="BN317:BS317"/>
    <mergeCell ref="AE318:AM318"/>
    <mergeCell ref="BB318:BG318"/>
    <mergeCell ref="BH318:BM318"/>
    <mergeCell ref="BN318:BS318"/>
    <mergeCell ref="BH319:BM319"/>
    <mergeCell ref="BN319:BS319"/>
    <mergeCell ref="BH320:BM320"/>
    <mergeCell ref="BN320:BS320"/>
    <mergeCell ref="AE322:AM322"/>
    <mergeCell ref="BB322:BG322"/>
    <mergeCell ref="BH322:BM322"/>
    <mergeCell ref="BN322:BS322"/>
    <mergeCell ref="AE323:AM323"/>
    <mergeCell ref="BB323:BG323"/>
    <mergeCell ref="BH323:BM323"/>
    <mergeCell ref="BN323:BS323"/>
    <mergeCell ref="AE312:AM312"/>
    <mergeCell ref="BB312:BG312"/>
    <mergeCell ref="BH312:BM312"/>
    <mergeCell ref="BN312:BS312"/>
    <mergeCell ref="AE313:AM313"/>
    <mergeCell ref="BB313:BG313"/>
    <mergeCell ref="BH313:BM313"/>
    <mergeCell ref="BN313:BS313"/>
    <mergeCell ref="AE314:AM314"/>
    <mergeCell ref="BB314:BG314"/>
    <mergeCell ref="BH314:BM314"/>
    <mergeCell ref="BN314:BS314"/>
    <mergeCell ref="AE315:AM315"/>
    <mergeCell ref="BB315:BG315"/>
    <mergeCell ref="BH315:BM315"/>
    <mergeCell ref="BN315:BS315"/>
    <mergeCell ref="AE316:AM316"/>
    <mergeCell ref="BB316:BG316"/>
    <mergeCell ref="BH316:BM316"/>
    <mergeCell ref="BN316:BS316"/>
    <mergeCell ref="AE307:AM307"/>
    <mergeCell ref="BB307:BG307"/>
    <mergeCell ref="BH307:BM307"/>
    <mergeCell ref="BN307:BS307"/>
    <mergeCell ref="AE308:AM308"/>
    <mergeCell ref="BB308:BG308"/>
    <mergeCell ref="BH308:BM308"/>
    <mergeCell ref="BN308:BS308"/>
    <mergeCell ref="AE309:AM309"/>
    <mergeCell ref="BB309:BG309"/>
    <mergeCell ref="BH309:BM309"/>
    <mergeCell ref="BN309:BS309"/>
    <mergeCell ref="AE310:AM310"/>
    <mergeCell ref="BB310:BG310"/>
    <mergeCell ref="BH310:BM310"/>
    <mergeCell ref="BN310:BS310"/>
    <mergeCell ref="AE311:AM311"/>
    <mergeCell ref="BB311:BG311"/>
    <mergeCell ref="BH311:BM311"/>
    <mergeCell ref="BN311:BS311"/>
    <mergeCell ref="AE302:AM302"/>
    <mergeCell ref="BB302:BG302"/>
    <mergeCell ref="BH302:BM302"/>
    <mergeCell ref="BN302:BS302"/>
    <mergeCell ref="AE303:AM303"/>
    <mergeCell ref="BB303:BG303"/>
    <mergeCell ref="BH303:BM303"/>
    <mergeCell ref="BN303:BS303"/>
    <mergeCell ref="AE304:AM304"/>
    <mergeCell ref="BB304:BG304"/>
    <mergeCell ref="BH304:BM304"/>
    <mergeCell ref="BN304:BS304"/>
    <mergeCell ref="AE305:AM305"/>
    <mergeCell ref="BB305:BG305"/>
    <mergeCell ref="BH305:BM305"/>
    <mergeCell ref="BN305:BS305"/>
    <mergeCell ref="AE306:AM306"/>
    <mergeCell ref="BB306:BG306"/>
    <mergeCell ref="BH306:BM306"/>
    <mergeCell ref="BN306:BS306"/>
    <mergeCell ref="AE297:AM297"/>
    <mergeCell ref="BB297:BG297"/>
    <mergeCell ref="BH297:BM297"/>
    <mergeCell ref="BN297:BS297"/>
    <mergeCell ref="AE298:AM298"/>
    <mergeCell ref="BB298:BG298"/>
    <mergeCell ref="BH298:BM298"/>
    <mergeCell ref="BN298:BS298"/>
    <mergeCell ref="AE299:AM299"/>
    <mergeCell ref="BB299:BG299"/>
    <mergeCell ref="BH299:BM299"/>
    <mergeCell ref="BN299:BS299"/>
    <mergeCell ref="AE300:AM300"/>
    <mergeCell ref="BB300:BG300"/>
    <mergeCell ref="BH300:BM300"/>
    <mergeCell ref="BN300:BS300"/>
    <mergeCell ref="AE301:AM301"/>
    <mergeCell ref="BB301:BG301"/>
    <mergeCell ref="BH301:BM301"/>
    <mergeCell ref="BN301:BS301"/>
    <mergeCell ref="AE292:AM292"/>
    <mergeCell ref="BB292:BG292"/>
    <mergeCell ref="BH292:BM292"/>
    <mergeCell ref="BN292:BS292"/>
    <mergeCell ref="AE293:AM293"/>
    <mergeCell ref="BB293:BG293"/>
    <mergeCell ref="BH293:BM293"/>
    <mergeCell ref="BN293:BS293"/>
    <mergeCell ref="AE294:AM294"/>
    <mergeCell ref="BB294:BG294"/>
    <mergeCell ref="BH294:BM294"/>
    <mergeCell ref="BN294:BS294"/>
    <mergeCell ref="AE295:AM295"/>
    <mergeCell ref="BB295:BG295"/>
    <mergeCell ref="BH295:BM295"/>
    <mergeCell ref="BN295:BS295"/>
    <mergeCell ref="AE296:AM296"/>
    <mergeCell ref="BB296:BG296"/>
    <mergeCell ref="BH296:BM296"/>
    <mergeCell ref="BN296:BS296"/>
    <mergeCell ref="AE287:AM287"/>
    <mergeCell ref="BB287:BG287"/>
    <mergeCell ref="BH287:BM287"/>
    <mergeCell ref="BN287:BS287"/>
    <mergeCell ref="AE288:AM288"/>
    <mergeCell ref="BB288:BG288"/>
    <mergeCell ref="BH288:BM288"/>
    <mergeCell ref="BN288:BS288"/>
    <mergeCell ref="AE289:AM289"/>
    <mergeCell ref="BB289:BG289"/>
    <mergeCell ref="BH289:BM289"/>
    <mergeCell ref="BN289:BS289"/>
    <mergeCell ref="AE290:AM290"/>
    <mergeCell ref="BB290:BG290"/>
    <mergeCell ref="BH290:BM290"/>
    <mergeCell ref="BN290:BS290"/>
    <mergeCell ref="AE291:AM291"/>
    <mergeCell ref="BB291:BG291"/>
    <mergeCell ref="BH291:BM291"/>
    <mergeCell ref="BN291:BS291"/>
    <mergeCell ref="AE283:AM283"/>
    <mergeCell ref="AN283:BA283"/>
    <mergeCell ref="BB283:BG283"/>
    <mergeCell ref="BH283:BM283"/>
    <mergeCell ref="BN283:BS283"/>
    <mergeCell ref="AE284:AM284"/>
    <mergeCell ref="BB284:BG284"/>
    <mergeCell ref="BH284:BM284"/>
    <mergeCell ref="BN284:BS284"/>
    <mergeCell ref="AE285:AM285"/>
    <mergeCell ref="BB285:BG285"/>
    <mergeCell ref="BH285:BM285"/>
    <mergeCell ref="BN285:BS285"/>
    <mergeCell ref="AE286:AM286"/>
    <mergeCell ref="BB286:BG286"/>
    <mergeCell ref="BH286:BM286"/>
    <mergeCell ref="BN286:BS286"/>
    <mergeCell ref="AE276:AM276"/>
    <mergeCell ref="BB276:BG276"/>
    <mergeCell ref="BH276:BM276"/>
    <mergeCell ref="BN276:BS276"/>
    <mergeCell ref="AE277:AM277"/>
    <mergeCell ref="BB277:BG277"/>
    <mergeCell ref="BH277:BM277"/>
    <mergeCell ref="BN277:BS277"/>
    <mergeCell ref="AE278:AM278"/>
    <mergeCell ref="BB278:BG278"/>
    <mergeCell ref="BH278:BM278"/>
    <mergeCell ref="BN278:BS278"/>
    <mergeCell ref="AE279:AM279"/>
    <mergeCell ref="BB279:BG279"/>
    <mergeCell ref="BH279:BM279"/>
    <mergeCell ref="BN279:BS279"/>
    <mergeCell ref="BH282:BM282"/>
    <mergeCell ref="BN282:BS282"/>
    <mergeCell ref="AE271:AM271"/>
    <mergeCell ref="BB271:BG271"/>
    <mergeCell ref="BH271:BM271"/>
    <mergeCell ref="BN271:BS271"/>
    <mergeCell ref="AE272:AM272"/>
    <mergeCell ref="BB272:BG272"/>
    <mergeCell ref="BH272:BM272"/>
    <mergeCell ref="BN272:BS272"/>
    <mergeCell ref="AE273:AM273"/>
    <mergeCell ref="BB273:BG273"/>
    <mergeCell ref="BH273:BM273"/>
    <mergeCell ref="BN273:BS273"/>
    <mergeCell ref="AE274:AM274"/>
    <mergeCell ref="BB274:BG274"/>
    <mergeCell ref="BH274:BM274"/>
    <mergeCell ref="BN274:BS274"/>
    <mergeCell ref="AE275:AM275"/>
    <mergeCell ref="BB275:BG275"/>
    <mergeCell ref="BH275:BM275"/>
    <mergeCell ref="BN275:BS275"/>
    <mergeCell ref="AE264:AM264"/>
    <mergeCell ref="BB264:BG264"/>
    <mergeCell ref="BH264:BM264"/>
    <mergeCell ref="BN264:BS264"/>
    <mergeCell ref="AE265:AM265"/>
    <mergeCell ref="BB265:BG265"/>
    <mergeCell ref="BH265:BM265"/>
    <mergeCell ref="BN265:BS265"/>
    <mergeCell ref="AE266:AM266"/>
    <mergeCell ref="BB266:BG266"/>
    <mergeCell ref="BH266:BM266"/>
    <mergeCell ref="BN266:BS266"/>
    <mergeCell ref="BN268:BS268"/>
    <mergeCell ref="BH269:BM269"/>
    <mergeCell ref="BN269:BS269"/>
    <mergeCell ref="AE270:AM270"/>
    <mergeCell ref="AN270:BA270"/>
    <mergeCell ref="BB270:BG270"/>
    <mergeCell ref="BH270:BM270"/>
    <mergeCell ref="BN270:BS270"/>
    <mergeCell ref="AE259:AM259"/>
    <mergeCell ref="BB259:BG259"/>
    <mergeCell ref="BH259:BM259"/>
    <mergeCell ref="BN259:BS259"/>
    <mergeCell ref="AE260:AM260"/>
    <mergeCell ref="BB260:BG260"/>
    <mergeCell ref="BH260:BM260"/>
    <mergeCell ref="BN260:BS260"/>
    <mergeCell ref="AE261:AM261"/>
    <mergeCell ref="BB261:BG261"/>
    <mergeCell ref="BH261:BM261"/>
    <mergeCell ref="BN261:BS261"/>
    <mergeCell ref="AE262:AM262"/>
    <mergeCell ref="BB262:BG262"/>
    <mergeCell ref="BH262:BM262"/>
    <mergeCell ref="BN262:BS262"/>
    <mergeCell ref="AE263:AM263"/>
    <mergeCell ref="BB263:BG263"/>
    <mergeCell ref="BH263:BM263"/>
    <mergeCell ref="BN263:BS263"/>
    <mergeCell ref="AE254:AM254"/>
    <mergeCell ref="BB254:BG254"/>
    <mergeCell ref="BH254:BM254"/>
    <mergeCell ref="BN254:BS254"/>
    <mergeCell ref="AE255:AM255"/>
    <mergeCell ref="BB255:BG255"/>
    <mergeCell ref="BH255:BM255"/>
    <mergeCell ref="BN255:BS255"/>
    <mergeCell ref="AE256:AM256"/>
    <mergeCell ref="BB256:BG256"/>
    <mergeCell ref="BH256:BM256"/>
    <mergeCell ref="BN256:BS256"/>
    <mergeCell ref="AE257:AM257"/>
    <mergeCell ref="BB257:BG257"/>
    <mergeCell ref="BH257:BM257"/>
    <mergeCell ref="BN257:BS257"/>
    <mergeCell ref="AE258:AM258"/>
    <mergeCell ref="BB258:BG258"/>
    <mergeCell ref="BH258:BM258"/>
    <mergeCell ref="BN258:BS258"/>
    <mergeCell ref="AE249:AM249"/>
    <mergeCell ref="BB249:BG249"/>
    <mergeCell ref="BH249:BM249"/>
    <mergeCell ref="BN249:BS249"/>
    <mergeCell ref="AE250:AM250"/>
    <mergeCell ref="BB250:BG250"/>
    <mergeCell ref="BH250:BM250"/>
    <mergeCell ref="BN250:BS250"/>
    <mergeCell ref="AE251:AM251"/>
    <mergeCell ref="BB251:BG251"/>
    <mergeCell ref="BH251:BM251"/>
    <mergeCell ref="BN251:BS251"/>
    <mergeCell ref="AE252:AM252"/>
    <mergeCell ref="BB252:BG252"/>
    <mergeCell ref="BH252:BM252"/>
    <mergeCell ref="BN252:BS252"/>
    <mergeCell ref="AE253:AM253"/>
    <mergeCell ref="BB253:BG253"/>
    <mergeCell ref="BH253:BM253"/>
    <mergeCell ref="BN253:BS253"/>
    <mergeCell ref="AE244:AM244"/>
    <mergeCell ref="BB244:BG244"/>
    <mergeCell ref="BH244:BM244"/>
    <mergeCell ref="BN244:BS244"/>
    <mergeCell ref="AE245:AM245"/>
    <mergeCell ref="BB245:BG245"/>
    <mergeCell ref="BH245:BM245"/>
    <mergeCell ref="BN245:BS245"/>
    <mergeCell ref="AE246:AM246"/>
    <mergeCell ref="BB246:BG246"/>
    <mergeCell ref="BH246:BM246"/>
    <mergeCell ref="BN246:BS246"/>
    <mergeCell ref="AE247:AM247"/>
    <mergeCell ref="BB247:BG247"/>
    <mergeCell ref="BH247:BM247"/>
    <mergeCell ref="BN247:BS247"/>
    <mergeCell ref="AE248:AM248"/>
    <mergeCell ref="BB248:BG248"/>
    <mergeCell ref="BH248:BM248"/>
    <mergeCell ref="BN248:BS248"/>
    <mergeCell ref="AE239:AM239"/>
    <mergeCell ref="BB239:BG239"/>
    <mergeCell ref="BH239:BM239"/>
    <mergeCell ref="BN239:BS239"/>
    <mergeCell ref="AE240:AM240"/>
    <mergeCell ref="BB240:BG240"/>
    <mergeCell ref="BH240:BM240"/>
    <mergeCell ref="BN240:BS240"/>
    <mergeCell ref="AE241:AM241"/>
    <mergeCell ref="BB241:BG241"/>
    <mergeCell ref="BH241:BM241"/>
    <mergeCell ref="BN241:BS241"/>
    <mergeCell ref="AE242:AM242"/>
    <mergeCell ref="BB242:BG242"/>
    <mergeCell ref="BH242:BM242"/>
    <mergeCell ref="BN242:BS242"/>
    <mergeCell ref="AE243:AM243"/>
    <mergeCell ref="BB243:BG243"/>
    <mergeCell ref="BH243:BM243"/>
    <mergeCell ref="BN243:BS243"/>
    <mergeCell ref="AE234:AM234"/>
    <mergeCell ref="BB234:BG234"/>
    <mergeCell ref="BH234:BM234"/>
    <mergeCell ref="BN234:BS234"/>
    <mergeCell ref="AE235:AM235"/>
    <mergeCell ref="BB235:BG235"/>
    <mergeCell ref="BH235:BM235"/>
    <mergeCell ref="BN235:BS235"/>
    <mergeCell ref="AE236:AM236"/>
    <mergeCell ref="BB236:BG236"/>
    <mergeCell ref="BH236:BM236"/>
    <mergeCell ref="BN236:BS236"/>
    <mergeCell ref="AE237:AM237"/>
    <mergeCell ref="BB237:BG237"/>
    <mergeCell ref="BH237:BM237"/>
    <mergeCell ref="BN237:BS237"/>
    <mergeCell ref="AE238:AM238"/>
    <mergeCell ref="BB238:BG238"/>
    <mergeCell ref="BH238:BM238"/>
    <mergeCell ref="BN238:BS238"/>
    <mergeCell ref="AE229:AM229"/>
    <mergeCell ref="BB229:BG229"/>
    <mergeCell ref="BH229:BM229"/>
    <mergeCell ref="BN229:BS229"/>
    <mergeCell ref="AE230:AM230"/>
    <mergeCell ref="BB230:BG230"/>
    <mergeCell ref="BH230:BM230"/>
    <mergeCell ref="BN230:BS230"/>
    <mergeCell ref="AE231:AM231"/>
    <mergeCell ref="BB231:BG231"/>
    <mergeCell ref="BH231:BM231"/>
    <mergeCell ref="BN231:BS231"/>
    <mergeCell ref="AE232:AM232"/>
    <mergeCell ref="BB232:BG232"/>
    <mergeCell ref="BH232:BM232"/>
    <mergeCell ref="BN232:BS232"/>
    <mergeCell ref="AE233:AM233"/>
    <mergeCell ref="BB233:BG233"/>
    <mergeCell ref="BH233:BM233"/>
    <mergeCell ref="BN233:BS233"/>
    <mergeCell ref="AE224:AM224"/>
    <mergeCell ref="BB224:BG224"/>
    <mergeCell ref="BH224:BM224"/>
    <mergeCell ref="BN224:BS224"/>
    <mergeCell ref="AE225:AM225"/>
    <mergeCell ref="BB225:BG225"/>
    <mergeCell ref="BH225:BM225"/>
    <mergeCell ref="BN225:BS225"/>
    <mergeCell ref="AE226:AM226"/>
    <mergeCell ref="BB226:BG226"/>
    <mergeCell ref="BH226:BM226"/>
    <mergeCell ref="BN226:BS226"/>
    <mergeCell ref="AE227:AM227"/>
    <mergeCell ref="BB227:BG227"/>
    <mergeCell ref="BH227:BM227"/>
    <mergeCell ref="BN227:BS227"/>
    <mergeCell ref="AE228:AM228"/>
    <mergeCell ref="BB228:BG228"/>
    <mergeCell ref="BH228:BM228"/>
    <mergeCell ref="BN228:BS228"/>
    <mergeCell ref="BH200:BM200"/>
    <mergeCell ref="BN200:BS200"/>
    <mergeCell ref="AE201:AM201"/>
    <mergeCell ref="AN201:BA201"/>
    <mergeCell ref="BB201:BG201"/>
    <mergeCell ref="BH201:BM201"/>
    <mergeCell ref="BN201:BS201"/>
    <mergeCell ref="AE202:AM202"/>
    <mergeCell ref="BB202:BG202"/>
    <mergeCell ref="BH202:BM202"/>
    <mergeCell ref="BN202:BS202"/>
    <mergeCell ref="BH222:BM222"/>
    <mergeCell ref="BN222:BS222"/>
    <mergeCell ref="AE223:AM223"/>
    <mergeCell ref="AN223:BA223"/>
    <mergeCell ref="BB223:BG223"/>
    <mergeCell ref="BH223:BM223"/>
    <mergeCell ref="BN223:BS223"/>
    <mergeCell ref="BL183:BS183"/>
    <mergeCell ref="BL182:BS182"/>
    <mergeCell ref="BL179:BS179"/>
    <mergeCell ref="BL175:BS175"/>
    <mergeCell ref="BL176:BS176"/>
    <mergeCell ref="AV185:BC185"/>
    <mergeCell ref="AV182:BC182"/>
    <mergeCell ref="BB370:BG370"/>
    <mergeCell ref="BH370:BM370"/>
    <mergeCell ref="BN370:BS370"/>
    <mergeCell ref="BB377:BG377"/>
    <mergeCell ref="BH377:BM377"/>
    <mergeCell ref="BN377:BS377"/>
    <mergeCell ref="BH376:BM376"/>
    <mergeCell ref="BN376:BS376"/>
    <mergeCell ref="AV124:BC124"/>
    <mergeCell ref="AA124:AC126"/>
    <mergeCell ref="AE371:AM371"/>
    <mergeCell ref="AN371:BA371"/>
    <mergeCell ref="BB371:BG371"/>
    <mergeCell ref="BH371:BM371"/>
    <mergeCell ref="BN371:BS371"/>
    <mergeCell ref="AN173:AU173"/>
    <mergeCell ref="AN182:AU182"/>
    <mergeCell ref="BL186:BS186"/>
    <mergeCell ref="BL187:BS187"/>
    <mergeCell ref="AN184:AU184"/>
    <mergeCell ref="AN185:AU185"/>
    <mergeCell ref="BL184:BS184"/>
    <mergeCell ref="BL185:BS185"/>
    <mergeCell ref="AN187:AU187"/>
    <mergeCell ref="AV184:BC184"/>
    <mergeCell ref="BN412:BS412"/>
    <mergeCell ref="BN414:BS414"/>
    <mergeCell ref="BL119:BO119"/>
    <mergeCell ref="BL173:BS173"/>
    <mergeCell ref="BL177:BS177"/>
    <mergeCell ref="BL174:BS174"/>
    <mergeCell ref="AZ113:BC113"/>
    <mergeCell ref="BD113:BG113"/>
    <mergeCell ref="AR115:AU115"/>
    <mergeCell ref="AE105:AU105"/>
    <mergeCell ref="AE106:AU106"/>
    <mergeCell ref="AM107:AU107"/>
    <mergeCell ref="AE108:AL108"/>
    <mergeCell ref="AE107:AI107"/>
    <mergeCell ref="AV113:AY113"/>
    <mergeCell ref="AR122:AU122"/>
    <mergeCell ref="AE122:AQ122"/>
    <mergeCell ref="AZ119:BC119"/>
    <mergeCell ref="BD119:BG119"/>
    <mergeCell ref="AZ116:BC116"/>
    <mergeCell ref="BD116:BG116"/>
    <mergeCell ref="BL116:BO116"/>
    <mergeCell ref="BL172:BS172"/>
    <mergeCell ref="BH407:BM407"/>
    <mergeCell ref="BN407:BS407"/>
    <mergeCell ref="BB372:BG372"/>
    <mergeCell ref="BB373:BG373"/>
    <mergeCell ref="BH414:BM414"/>
    <mergeCell ref="BB378:BG378"/>
    <mergeCell ref="BH378:BM378"/>
    <mergeCell ref="BL180:BS180"/>
    <mergeCell ref="BL181:BS181"/>
    <mergeCell ref="AA110:AC112"/>
    <mergeCell ref="AV187:BC187"/>
    <mergeCell ref="AV156:BC156"/>
    <mergeCell ref="AV186:BC186"/>
    <mergeCell ref="AN186:AU186"/>
    <mergeCell ref="AV183:BC183"/>
    <mergeCell ref="AN174:AU174"/>
    <mergeCell ref="AV174:BC174"/>
    <mergeCell ref="AE161:AL161"/>
    <mergeCell ref="AE162:AL162"/>
    <mergeCell ref="AV116:AY116"/>
    <mergeCell ref="AR116:AU116"/>
    <mergeCell ref="AV119:AY119"/>
    <mergeCell ref="AR119:AU119"/>
    <mergeCell ref="AV181:BC181"/>
    <mergeCell ref="AN177:AU177"/>
    <mergeCell ref="AV177:BC177"/>
    <mergeCell ref="AN181:AU181"/>
    <mergeCell ref="AN183:AU183"/>
    <mergeCell ref="AR117:AU117"/>
    <mergeCell ref="AV117:AY117"/>
    <mergeCell ref="AZ117:BC117"/>
    <mergeCell ref="AR118:AU118"/>
    <mergeCell ref="AA117:AC119"/>
    <mergeCell ref="AN178:AU178"/>
    <mergeCell ref="AV178:BC178"/>
    <mergeCell ref="BP101:BS101"/>
    <mergeCell ref="BL101:BO101"/>
    <mergeCell ref="BD101:BG101"/>
    <mergeCell ref="BH101:BK101"/>
    <mergeCell ref="AZ101:BC101"/>
    <mergeCell ref="BL102:BS102"/>
    <mergeCell ref="BP119:BS119"/>
    <mergeCell ref="BH113:BK113"/>
    <mergeCell ref="BL113:BO113"/>
    <mergeCell ref="BP113:BS113"/>
    <mergeCell ref="AV152:BC152"/>
    <mergeCell ref="AV153:BC153"/>
    <mergeCell ref="BP116:BS116"/>
    <mergeCell ref="AV147:BC147"/>
    <mergeCell ref="AV148:BC148"/>
    <mergeCell ref="AV149:BC149"/>
    <mergeCell ref="AV101:AY101"/>
    <mergeCell ref="BL151:BS151"/>
    <mergeCell ref="BL152:BS152"/>
    <mergeCell ref="BL153:BS153"/>
    <mergeCell ref="AV151:BC151"/>
    <mergeCell ref="BD117:BG117"/>
    <mergeCell ref="BH117:BK117"/>
    <mergeCell ref="BL117:BO117"/>
    <mergeCell ref="BP117:BS117"/>
    <mergeCell ref="BD110:BS110"/>
    <mergeCell ref="BD105:BS105"/>
    <mergeCell ref="BD106:BS106"/>
    <mergeCell ref="BD107:BG107"/>
    <mergeCell ref="BD108:BS108"/>
    <mergeCell ref="AR101:AU101"/>
    <mergeCell ref="AN101:AQ101"/>
    <mergeCell ref="AN102:AU102"/>
    <mergeCell ref="AV102:BC102"/>
    <mergeCell ref="BD102:BK102"/>
    <mergeCell ref="BH119:BK119"/>
    <mergeCell ref="AN179:AU179"/>
    <mergeCell ref="AV179:BC179"/>
    <mergeCell ref="AN175:AU175"/>
    <mergeCell ref="AV175:BC175"/>
    <mergeCell ref="AN176:AU176"/>
    <mergeCell ref="AV176:BC176"/>
    <mergeCell ref="BH116:BK116"/>
    <mergeCell ref="AV155:BC155"/>
    <mergeCell ref="AN172:AU172"/>
    <mergeCell ref="AV172:BC172"/>
    <mergeCell ref="AN180:AU180"/>
    <mergeCell ref="AV180:BC180"/>
    <mergeCell ref="AV173:BC173"/>
    <mergeCell ref="AR113:AU113"/>
    <mergeCell ref="AN113:AQ113"/>
    <mergeCell ref="BN378:BS378"/>
    <mergeCell ref="AE375:AM375"/>
    <mergeCell ref="BB375:BG375"/>
    <mergeCell ref="BH375:BM375"/>
    <mergeCell ref="BN375:BS375"/>
    <mergeCell ref="AE381:AM381"/>
    <mergeCell ref="BB381:BG381"/>
    <mergeCell ref="BH381:BM381"/>
    <mergeCell ref="BN381:BS381"/>
    <mergeCell ref="BB382:BG382"/>
    <mergeCell ref="BH382:BM382"/>
    <mergeCell ref="BN382:BS382"/>
    <mergeCell ref="AE383:AM383"/>
    <mergeCell ref="BB383:BG383"/>
    <mergeCell ref="BH383:BM383"/>
    <mergeCell ref="BN383:BS383"/>
    <mergeCell ref="AE379:AM379"/>
    <mergeCell ref="BB379:BG379"/>
    <mergeCell ref="BH379:BM379"/>
    <mergeCell ref="BN379:BS379"/>
    <mergeCell ref="BB380:BG380"/>
    <mergeCell ref="BH380:BM380"/>
    <mergeCell ref="BN380:BS380"/>
    <mergeCell ref="AE377:AM377"/>
    <mergeCell ref="AN380:BA380"/>
    <mergeCell ref="AN382:BA382"/>
    <mergeCell ref="AE387:AM387"/>
    <mergeCell ref="BB387:BG387"/>
    <mergeCell ref="BH387:BM387"/>
    <mergeCell ref="BN387:BS387"/>
    <mergeCell ref="BB388:BG388"/>
    <mergeCell ref="BH388:BM388"/>
    <mergeCell ref="BN388:BS388"/>
    <mergeCell ref="AE389:AM389"/>
    <mergeCell ref="BB389:BG389"/>
    <mergeCell ref="BH389:BM389"/>
    <mergeCell ref="BN389:BS389"/>
    <mergeCell ref="AE385:AM385"/>
    <mergeCell ref="BB385:BG385"/>
    <mergeCell ref="BH385:BM385"/>
    <mergeCell ref="BN385:BS385"/>
    <mergeCell ref="BB386:BG386"/>
    <mergeCell ref="BH386:BM386"/>
    <mergeCell ref="BN386:BS386"/>
    <mergeCell ref="AE393:AM393"/>
    <mergeCell ref="BB393:BG393"/>
    <mergeCell ref="BH393:BM393"/>
    <mergeCell ref="BN393:BS393"/>
    <mergeCell ref="BB394:BG394"/>
    <mergeCell ref="BH394:BM394"/>
    <mergeCell ref="BN394:BS394"/>
    <mergeCell ref="AE395:AM395"/>
    <mergeCell ref="BB395:BG395"/>
    <mergeCell ref="BH395:BM395"/>
    <mergeCell ref="BN395:BS395"/>
    <mergeCell ref="AE391:AM391"/>
    <mergeCell ref="BB391:BG391"/>
    <mergeCell ref="BH391:BM391"/>
    <mergeCell ref="BN391:BS391"/>
    <mergeCell ref="BB392:BG392"/>
    <mergeCell ref="BH392:BM392"/>
    <mergeCell ref="BN392:BS392"/>
    <mergeCell ref="BB399:BG399"/>
    <mergeCell ref="BH399:BM399"/>
    <mergeCell ref="BN399:BS399"/>
    <mergeCell ref="BB400:BG400"/>
    <mergeCell ref="BH400:BM400"/>
    <mergeCell ref="BN400:BS400"/>
    <mergeCell ref="AE401:AM401"/>
    <mergeCell ref="BB401:BG401"/>
    <mergeCell ref="BH401:BM401"/>
    <mergeCell ref="BN401:BS401"/>
    <mergeCell ref="AE397:AM397"/>
    <mergeCell ref="BB397:BG397"/>
    <mergeCell ref="BH397:BM397"/>
    <mergeCell ref="BN397:BS397"/>
    <mergeCell ref="BB398:BG398"/>
    <mergeCell ref="BH398:BM398"/>
    <mergeCell ref="BN398:BS398"/>
    <mergeCell ref="BL155:BS155"/>
    <mergeCell ref="BL156:BS156"/>
    <mergeCell ref="AN384:BA384"/>
    <mergeCell ref="AN386:BA386"/>
    <mergeCell ref="AN388:BA388"/>
    <mergeCell ref="AN390:BA390"/>
    <mergeCell ref="AN392:BA392"/>
    <mergeCell ref="AN394:BA394"/>
    <mergeCell ref="AN396:BA396"/>
    <mergeCell ref="AN398:BA398"/>
    <mergeCell ref="AN400:BA400"/>
    <mergeCell ref="AN402:BA402"/>
    <mergeCell ref="AN404:BA404"/>
    <mergeCell ref="AN406:BA406"/>
    <mergeCell ref="AE405:AM405"/>
    <mergeCell ref="BB405:BG405"/>
    <mergeCell ref="BH405:BM405"/>
    <mergeCell ref="BN405:BS405"/>
    <mergeCell ref="BB406:BG406"/>
    <mergeCell ref="BH406:BM406"/>
    <mergeCell ref="BN406:BS406"/>
    <mergeCell ref="BB402:BG402"/>
    <mergeCell ref="BH402:BM402"/>
    <mergeCell ref="BN402:BS402"/>
    <mergeCell ref="AE403:AM403"/>
    <mergeCell ref="BB403:BG403"/>
    <mergeCell ref="BH403:BM403"/>
    <mergeCell ref="BN403:BS403"/>
    <mergeCell ref="BB404:BG404"/>
    <mergeCell ref="BH404:BM404"/>
    <mergeCell ref="BN404:BS404"/>
    <mergeCell ref="AE399:AM399"/>
  </mergeCells>
  <conditionalFormatting sqref="AE105:AU105 BD110:BS110">
    <cfRule type="containsBlanks" dxfId="27" priority="51">
      <formula>LEN(TRIM(AE105))=0</formula>
    </cfRule>
  </conditionalFormatting>
  <conditionalFormatting sqref="AE107:AI107">
    <cfRule type="containsBlanks" dxfId="26" priority="52">
      <formula>LEN(TRIM(AE107))=0</formula>
    </cfRule>
  </conditionalFormatting>
  <conditionalFormatting sqref="AM107:AU107">
    <cfRule type="containsBlanks" dxfId="25" priority="53">
      <formula>LEN(TRIM(AM107))=0</formula>
    </cfRule>
  </conditionalFormatting>
  <conditionalFormatting sqref="AE108:AL108">
    <cfRule type="containsBlanks" dxfId="24" priority="54">
      <formula>LEN(TRIM(AE108))=0</formula>
    </cfRule>
  </conditionalFormatting>
  <conditionalFormatting sqref="AE106:AU106">
    <cfRule type="containsBlanks" dxfId="23" priority="56">
      <formula>LEN(TRIM(AE106))=0</formula>
    </cfRule>
  </conditionalFormatting>
  <conditionalFormatting sqref="AV148:BC148">
    <cfRule type="containsBlanks" dxfId="22" priority="57">
      <formula>LEN(TRIM(AV148))=0</formula>
    </cfRule>
  </conditionalFormatting>
  <conditionalFormatting sqref="AV147:BC147">
    <cfRule type="containsBlanks" dxfId="21" priority="58">
      <formula>LEN(TRIM(AV147))=0</formula>
    </cfRule>
  </conditionalFormatting>
  <conditionalFormatting sqref="AV149:BC149">
    <cfRule type="containsBlanks" dxfId="20" priority="59">
      <formula>LEN(TRIM(AV149))=0</formula>
    </cfRule>
  </conditionalFormatting>
  <conditionalFormatting sqref="BD105:BS105">
    <cfRule type="containsBlanks" dxfId="19" priority="60">
      <formula>LEN(TRIM(BD105))=0</formula>
    </cfRule>
  </conditionalFormatting>
  <conditionalFormatting sqref="BD106:BS106">
    <cfRule type="containsBlanks" dxfId="18" priority="61">
      <formula>LEN(TRIM(BD106))=0</formula>
    </cfRule>
  </conditionalFormatting>
  <conditionalFormatting sqref="BD107:BG107">
    <cfRule type="containsBlanks" dxfId="17" priority="50">
      <formula>LEN(TRIM(BD107))=0</formula>
    </cfRule>
  </conditionalFormatting>
  <conditionalFormatting sqref="BD108:BS108">
    <cfRule type="containsBlanks" dxfId="16" priority="49">
      <formula>LEN(TRIM(BD108))=0</formula>
    </cfRule>
  </conditionalFormatting>
  <conditionalFormatting sqref="AV124:BC124">
    <cfRule type="containsBlanks" dxfId="15" priority="1">
      <formula>LEN(TRIM(AV124))=0</formula>
    </cfRule>
  </conditionalFormatting>
  <dataValidations count="5">
    <dataValidation type="custom" allowBlank="1" showInputMessage="1" showErrorMessage="1" error="Voor een geldig e-maildres in._x000a__x000a_Geen spaties_x000a_Apenstaartje_x000a_Domein (bv. .nl of .com)" sqref="BD108" xr:uid="{00000000-0002-0000-0100-000000000000}">
      <formula1>AND(NOT(ISERROR(VLOOKUP("*@*.*",BD108,1,0))),ISERROR(FIND(" ",BD108)))</formula1>
    </dataValidation>
    <dataValidation type="list" allowBlank="1" showInputMessage="1" showErrorMessage="1" sqref="BH372:BM374 BH377:BM377 BH420:BM420" xr:uid="{00000000-0002-0000-0100-000001000000}">
      <formula1>"1,0"</formula1>
    </dataValidation>
    <dataValidation type="list" allowBlank="1" showInputMessage="1" showErrorMessage="1" sqref="AV124:BC124" xr:uid="{00000000-0002-0000-0100-000002000000}">
      <formula1>"Ja,Nee"</formula1>
    </dataValidation>
    <dataValidation type="whole" errorStyle="information" operator="greaterThan" allowBlank="1" showInputMessage="1" showErrorMessage="1" error="Vul een getal in groter dan nul." sqref="AR116:AU116" xr:uid="{00000000-0002-0000-0100-000003000000}">
      <formula1>0</formula1>
    </dataValidation>
    <dataValidation type="list" allowBlank="1" showInputMessage="1" showErrorMessage="1" sqref="BH412:BM415" xr:uid="{7D7C9603-5E6F-47D5-9796-2DE050DD9EE9}">
      <formula1>"ja,nee"</formula1>
    </dataValidation>
  </dataValidations>
  <pageMargins left="0.19685039370078741" right="0.59055118110236227" top="0.59055118110236227" bottom="0.39370078740157483" header="0.31496062992125984" footer="0.23622047244094491"/>
  <pageSetup paperSize="9" orientation="portrait" r:id="rId1"/>
  <headerFooter>
    <oddHeader>&amp;R            &amp;"Calibri Light,Standaard"Vragen? klantenservice@zwijsen.nl of 013 583 88 88
Bestellingen lopen via de basisschoolleverancier.</oddHeader>
    <oddFooter xml:space="preserve">&amp;L&amp;G&amp;C
&amp;R&amp;"Calibri Light,Standaard"Pagina &amp;P van &amp;N
© Zwijsen 2017, zie disclaimer.
</oddFooter>
  </headerFooter>
  <rowBreaks count="1" manualBreakCount="1">
    <brk id="193" min="26" max="70" man="1"/>
  </rowBreaks>
  <drawing r:id="rId2"/>
  <legacy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4000000}">
          <x14:formula1>
            <xm:f>Instellingen!$B$22:$B$24</xm:f>
          </x14:formula1>
          <xm:sqref>BD107</xm:sqref>
        </x14:dataValidation>
        <x14:dataValidation type="list" allowBlank="1" showInputMessage="1" showErrorMessage="1" xr:uid="{00000000-0002-0000-0100-000005000000}">
          <x14:formula1>
            <xm:f>Instellingen!$F$21:$F$27</xm:f>
          </x14:formula1>
          <xm:sqref>AV149</xm:sqref>
        </x14:dataValidation>
        <x14:dataValidation type="list" allowBlank="1" showInputMessage="1" showErrorMessage="1" xr:uid="{00000000-0002-0000-0100-000006000000}">
          <x14:formula1>
            <xm:f>Instellingen!$D$21:$D$25</xm:f>
          </x14:formula1>
          <xm:sqref>AV147</xm:sqref>
        </x14:dataValidation>
        <x14:dataValidation type="list" allowBlank="1" showInputMessage="1" showErrorMessage="1" xr:uid="{00000000-0002-0000-0100-000007000000}">
          <x14:formula1>
            <xm:f>Instellingen!$E$21:$E$32</xm:f>
          </x14:formula1>
          <xm:sqref>AV148</xm:sqref>
        </x14:dataValidation>
        <x14:dataValidation type="list" allowBlank="1" showInputMessage="1" showErrorMessage="1" xr:uid="{00000000-0002-0000-0100-000008000000}">
          <x14:formula1>
            <xm:f>Instellingen!$C$22:$C$28</xm:f>
          </x14:formula1>
          <xm:sqref>BD110:BS110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85237-DA36-4F16-B34A-442E8341A6E2}">
  <dimension ref="A1:BZ246"/>
  <sheetViews>
    <sheetView showGridLines="0" topLeftCell="A21" zoomScaleNormal="100" zoomScaleSheetLayoutView="100" workbookViewId="0">
      <pane ySplit="3" topLeftCell="A51" activePane="bottomLeft" state="frozen"/>
      <selection activeCell="AR118" sqref="AR118:AU118"/>
      <selection pane="bottomLeft" activeCell="AE64" sqref="AE64"/>
    </sheetView>
  </sheetViews>
  <sheetFormatPr defaultColWidth="9.125" defaultRowHeight="11.4" x14ac:dyDescent="0.2"/>
  <cols>
    <col min="1" max="3" width="3" hidden="1" customWidth="1"/>
    <col min="4" max="4" width="4.75" hidden="1" customWidth="1"/>
    <col min="5" max="22" width="3" hidden="1" customWidth="1"/>
    <col min="23" max="23" width="18.125" hidden="1" customWidth="1"/>
    <col min="24" max="25" width="3" hidden="1" customWidth="1"/>
    <col min="26" max="26" width="2.75" hidden="1" customWidth="1"/>
    <col min="27" max="27" width="5.125" customWidth="1"/>
    <col min="28" max="29" width="2.25" customWidth="1"/>
    <col min="30" max="30" width="1" customWidth="1"/>
    <col min="31" max="74" width="2.25" customWidth="1"/>
    <col min="75" max="75" width="1.75" customWidth="1"/>
    <col min="76" max="78" width="9.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23:78" hidden="1" x14ac:dyDescent="0.2"/>
    <row r="18" spans="23:78" hidden="1" x14ac:dyDescent="0.2"/>
    <row r="19" spans="23:78" hidden="1" x14ac:dyDescent="0.2"/>
    <row r="20" spans="23:78" hidden="1" x14ac:dyDescent="0.2"/>
    <row r="21" spans="23:78" ht="5.25" customHeight="1" x14ac:dyDescent="0.2"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X21" s="148"/>
      <c r="BY21" s="148"/>
      <c r="BZ21" s="148"/>
    </row>
    <row r="22" spans="23:78" ht="6" customHeight="1" x14ac:dyDescent="0.2"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X22" s="148"/>
      <c r="BY22" s="148"/>
      <c r="BZ22" s="148"/>
    </row>
    <row r="23" spans="23:78" ht="46.5" customHeight="1" thickBot="1" x14ac:dyDescent="0.25">
      <c r="AE23" s="5" t="str">
        <f>CONCATENATE("Software ",[1]Instellingen!B1)</f>
        <v xml:space="preserve">Software </v>
      </c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X23" s="148"/>
      <c r="BY23" s="148"/>
      <c r="BZ23" s="148"/>
    </row>
    <row r="24" spans="23:78" x14ac:dyDescent="0.2">
      <c r="BX24" s="148"/>
      <c r="BY24" s="148"/>
      <c r="BZ24" s="148"/>
    </row>
    <row r="25" spans="23:78" ht="12.75" customHeight="1" thickBot="1" x14ac:dyDescent="0.25">
      <c r="AA25" s="160"/>
      <c r="AB25" s="160"/>
      <c r="AC25" s="160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X25" s="148"/>
      <c r="BY25" s="148"/>
      <c r="BZ25" s="148"/>
    </row>
    <row r="26" spans="23:78" ht="14.4" thickBot="1" x14ac:dyDescent="0.35">
      <c r="AA26" s="160"/>
      <c r="AB26" s="160"/>
      <c r="AC26" s="160"/>
      <c r="AE26" s="6" t="s">
        <v>61</v>
      </c>
      <c r="AR26" s="217">
        <f>Methode!AR122</f>
        <v>300</v>
      </c>
      <c r="AS26" s="218"/>
      <c r="AT26" s="218"/>
      <c r="AU26" s="219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X26" s="148"/>
      <c r="BY26" s="148"/>
      <c r="BZ26" s="148"/>
    </row>
    <row r="27" spans="23:78" ht="13.8" x14ac:dyDescent="0.3">
      <c r="AA27" s="160"/>
      <c r="AB27" s="160"/>
      <c r="AC27" s="160"/>
      <c r="AE27" s="6"/>
      <c r="AR27" s="147"/>
      <c r="AS27" s="147"/>
      <c r="AT27" s="147"/>
      <c r="AU27" s="147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X27" s="148"/>
      <c r="BY27" s="148"/>
      <c r="BZ27" s="148"/>
    </row>
    <row r="28" spans="23:78" ht="13.8" x14ac:dyDescent="0.3">
      <c r="AE28" s="51" t="s">
        <v>55</v>
      </c>
      <c r="AR28" s="147"/>
      <c r="AS28" s="147"/>
      <c r="AT28" s="147"/>
      <c r="AU28" s="147"/>
      <c r="BX28" s="148"/>
      <c r="BY28" s="148"/>
      <c r="BZ28" s="148"/>
    </row>
    <row r="29" spans="23:78" x14ac:dyDescent="0.2">
      <c r="BX29" s="148"/>
      <c r="BY29" s="148"/>
      <c r="BZ29" s="148"/>
    </row>
    <row r="30" spans="23:78" ht="13.8" x14ac:dyDescent="0.3">
      <c r="W30" s="58">
        <v>9879999999999</v>
      </c>
      <c r="AA30" s="13"/>
      <c r="AB30" s="13"/>
      <c r="AC30" s="13"/>
      <c r="AD30" s="13"/>
      <c r="AE30" s="52" t="s">
        <v>260</v>
      </c>
      <c r="BX30" s="148"/>
      <c r="BY30" s="148"/>
      <c r="BZ30" s="148"/>
    </row>
    <row r="31" spans="23:78" ht="14.4" x14ac:dyDescent="0.3">
      <c r="AA31" s="13"/>
      <c r="AB31" s="13"/>
      <c r="AC31" s="13"/>
      <c r="AD31" s="13"/>
      <c r="AE31" s="12"/>
      <c r="AF31" s="220" t="s">
        <v>56</v>
      </c>
      <c r="AG31" s="220"/>
      <c r="AH31" s="220"/>
      <c r="AI31" s="220"/>
      <c r="AJ31" s="220" t="s">
        <v>57</v>
      </c>
      <c r="AK31" s="220"/>
      <c r="AL31" s="220"/>
      <c r="AM31" s="220"/>
      <c r="AN31" s="220" t="s">
        <v>58</v>
      </c>
      <c r="AO31" s="220"/>
      <c r="AP31" s="220"/>
      <c r="AQ31" s="220"/>
      <c r="BD31" s="221" t="s">
        <v>69</v>
      </c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  <c r="BX31" s="148"/>
      <c r="BY31" s="148"/>
      <c r="BZ31" s="148"/>
    </row>
    <row r="32" spans="23:78" ht="12" x14ac:dyDescent="0.25">
      <c r="AA32" s="13"/>
      <c r="AB32" s="13"/>
      <c r="AC32" s="13"/>
      <c r="AD32" s="13"/>
      <c r="AE32" s="11"/>
      <c r="AF32" s="223" t="s">
        <v>60</v>
      </c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X32" s="148"/>
      <c r="BY32" s="148"/>
      <c r="BZ32" s="148"/>
    </row>
    <row r="33" spans="23:78" ht="12" x14ac:dyDescent="0.25">
      <c r="W33" t="str">
        <f t="shared" ref="W33:W43" si="0">CONCATENATE($W$30,Z33)</f>
        <v>98799999999990</v>
      </c>
      <c r="Z33">
        <f>IF(AND($AR$26&gt;=AF33,$AR$26&lt;=AJ33),1,0)</f>
        <v>0</v>
      </c>
      <c r="AA33" s="13"/>
      <c r="AB33" s="13"/>
      <c r="AC33" s="13"/>
      <c r="AD33" s="13"/>
      <c r="AF33" s="224">
        <v>1</v>
      </c>
      <c r="AG33" s="224"/>
      <c r="AH33" s="224"/>
      <c r="AI33" s="224"/>
      <c r="AJ33" s="224">
        <f>AF34-1</f>
        <v>49</v>
      </c>
      <c r="AK33" s="224"/>
      <c r="AL33" s="224"/>
      <c r="AM33" s="224"/>
      <c r="AN33" s="225">
        <v>29</v>
      </c>
      <c r="AO33" s="225"/>
      <c r="AP33" s="225"/>
      <c r="AQ33" s="22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X33" s="148"/>
      <c r="BY33" s="148"/>
      <c r="BZ33" s="148"/>
    </row>
    <row r="34" spans="23:78" ht="12" x14ac:dyDescent="0.25">
      <c r="W34" t="str">
        <f t="shared" si="0"/>
        <v>98799999999990</v>
      </c>
      <c r="Z34">
        <f t="shared" ref="Z34:Z43" si="1">IF(AND($AR$26&gt;=AF34,$AR$26&lt;=AJ34),1,0)</f>
        <v>0</v>
      </c>
      <c r="AA34" s="13"/>
      <c r="AB34" s="13"/>
      <c r="AC34" s="13"/>
      <c r="AD34" s="13"/>
      <c r="AF34" s="224">
        <v>50</v>
      </c>
      <c r="AG34" s="224"/>
      <c r="AH34" s="224"/>
      <c r="AI34" s="224"/>
      <c r="AJ34" s="224">
        <f t="shared" ref="AJ34:AJ42" si="2">AF35-1</f>
        <v>99</v>
      </c>
      <c r="AK34" s="224"/>
      <c r="AL34" s="224"/>
      <c r="AM34" s="224"/>
      <c r="AN34" s="225">
        <v>34</v>
      </c>
      <c r="AO34" s="225"/>
      <c r="AP34" s="225"/>
      <c r="AQ34" s="22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X34" s="148"/>
      <c r="BY34" s="148"/>
      <c r="BZ34" s="148"/>
    </row>
    <row r="35" spans="23:78" ht="12" x14ac:dyDescent="0.25">
      <c r="W35" t="str">
        <f t="shared" si="0"/>
        <v>98799999999990</v>
      </c>
      <c r="Z35">
        <f t="shared" si="1"/>
        <v>0</v>
      </c>
      <c r="AA35" s="13"/>
      <c r="AB35" s="13"/>
      <c r="AC35" s="13"/>
      <c r="AD35" s="13"/>
      <c r="AF35" s="224">
        <v>100</v>
      </c>
      <c r="AG35" s="224"/>
      <c r="AH35" s="224"/>
      <c r="AI35" s="224"/>
      <c r="AJ35" s="224">
        <f t="shared" si="2"/>
        <v>149</v>
      </c>
      <c r="AK35" s="224"/>
      <c r="AL35" s="224"/>
      <c r="AM35" s="224"/>
      <c r="AN35" s="225">
        <v>39</v>
      </c>
      <c r="AO35" s="225"/>
      <c r="AP35" s="225"/>
      <c r="AQ35" s="22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X35" s="148"/>
      <c r="BY35" s="148"/>
      <c r="BZ35" s="148"/>
    </row>
    <row r="36" spans="23:78" ht="12" x14ac:dyDescent="0.25">
      <c r="W36" t="str">
        <f t="shared" si="0"/>
        <v>98799999999990</v>
      </c>
      <c r="Z36">
        <f t="shared" si="1"/>
        <v>0</v>
      </c>
      <c r="AF36" s="224">
        <v>150</v>
      </c>
      <c r="AG36" s="224"/>
      <c r="AH36" s="224"/>
      <c r="AI36" s="224"/>
      <c r="AJ36" s="224">
        <f t="shared" si="2"/>
        <v>199</v>
      </c>
      <c r="AK36" s="224"/>
      <c r="AL36" s="224"/>
      <c r="AM36" s="224"/>
      <c r="AN36" s="225">
        <v>44</v>
      </c>
      <c r="AO36" s="225"/>
      <c r="AP36" s="225"/>
      <c r="AQ36" s="22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X36" s="148"/>
      <c r="BY36" s="148"/>
      <c r="BZ36" s="148"/>
    </row>
    <row r="37" spans="23:78" ht="12" x14ac:dyDescent="0.25">
      <c r="W37" t="str">
        <f t="shared" si="0"/>
        <v>98799999999990</v>
      </c>
      <c r="Z37">
        <f t="shared" si="1"/>
        <v>0</v>
      </c>
      <c r="AF37" s="224">
        <v>200</v>
      </c>
      <c r="AG37" s="224"/>
      <c r="AH37" s="224"/>
      <c r="AI37" s="224"/>
      <c r="AJ37" s="224">
        <f t="shared" si="2"/>
        <v>249</v>
      </c>
      <c r="AK37" s="224"/>
      <c r="AL37" s="224"/>
      <c r="AM37" s="224"/>
      <c r="AN37" s="225">
        <v>49</v>
      </c>
      <c r="AO37" s="225"/>
      <c r="AP37" s="225"/>
      <c r="AQ37" s="22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X37" s="148"/>
      <c r="BY37" s="148"/>
      <c r="BZ37" s="148"/>
    </row>
    <row r="38" spans="23:78" ht="12" x14ac:dyDescent="0.25">
      <c r="W38" t="str">
        <f t="shared" si="0"/>
        <v>98799999999990</v>
      </c>
      <c r="Z38">
        <f t="shared" si="1"/>
        <v>0</v>
      </c>
      <c r="AF38" s="224">
        <v>250</v>
      </c>
      <c r="AG38" s="224"/>
      <c r="AH38" s="224"/>
      <c r="AI38" s="224"/>
      <c r="AJ38" s="224">
        <f t="shared" si="2"/>
        <v>299</v>
      </c>
      <c r="AK38" s="224"/>
      <c r="AL38" s="224"/>
      <c r="AM38" s="224"/>
      <c r="AN38" s="225">
        <v>54</v>
      </c>
      <c r="AO38" s="225"/>
      <c r="AP38" s="225"/>
      <c r="AQ38" s="22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X38" s="148"/>
      <c r="BY38" s="148"/>
      <c r="BZ38" s="148"/>
    </row>
    <row r="39" spans="23:78" ht="12" x14ac:dyDescent="0.25">
      <c r="W39" t="str">
        <f t="shared" si="0"/>
        <v>98799999999991</v>
      </c>
      <c r="Z39">
        <f t="shared" si="1"/>
        <v>1</v>
      </c>
      <c r="AF39" s="224">
        <v>300</v>
      </c>
      <c r="AG39" s="224"/>
      <c r="AH39" s="224"/>
      <c r="AI39" s="224"/>
      <c r="AJ39" s="224">
        <f t="shared" si="2"/>
        <v>349</v>
      </c>
      <c r="AK39" s="224"/>
      <c r="AL39" s="224"/>
      <c r="AM39" s="224"/>
      <c r="AN39" s="225">
        <v>59</v>
      </c>
      <c r="AO39" s="225"/>
      <c r="AP39" s="225"/>
      <c r="AQ39" s="22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X39" s="148"/>
      <c r="BY39" s="148"/>
      <c r="BZ39" s="148"/>
    </row>
    <row r="40" spans="23:78" ht="12" x14ac:dyDescent="0.25">
      <c r="W40" t="str">
        <f t="shared" si="0"/>
        <v>98799999999990</v>
      </c>
      <c r="Z40">
        <f t="shared" si="1"/>
        <v>0</v>
      </c>
      <c r="AF40" s="224">
        <v>350</v>
      </c>
      <c r="AG40" s="224"/>
      <c r="AH40" s="224"/>
      <c r="AI40" s="224"/>
      <c r="AJ40" s="224">
        <f t="shared" si="2"/>
        <v>399</v>
      </c>
      <c r="AK40" s="224"/>
      <c r="AL40" s="224"/>
      <c r="AM40" s="224"/>
      <c r="AN40" s="225">
        <v>64</v>
      </c>
      <c r="AO40" s="225"/>
      <c r="AP40" s="225"/>
      <c r="AQ40" s="22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X40" s="148"/>
      <c r="BY40" s="148"/>
      <c r="BZ40" s="148"/>
    </row>
    <row r="41" spans="23:78" ht="12" x14ac:dyDescent="0.25">
      <c r="W41" t="str">
        <f t="shared" si="0"/>
        <v>98799999999990</v>
      </c>
      <c r="Z41">
        <f t="shared" si="1"/>
        <v>0</v>
      </c>
      <c r="AF41" s="224">
        <v>400</v>
      </c>
      <c r="AG41" s="224"/>
      <c r="AH41" s="224"/>
      <c r="AI41" s="224"/>
      <c r="AJ41" s="224">
        <f t="shared" si="2"/>
        <v>449</v>
      </c>
      <c r="AK41" s="224"/>
      <c r="AL41" s="224"/>
      <c r="AM41" s="224"/>
      <c r="AN41" s="225">
        <v>69</v>
      </c>
      <c r="AO41" s="225"/>
      <c r="AP41" s="225"/>
      <c r="AQ41" s="22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X41" s="148"/>
      <c r="BY41" s="148"/>
      <c r="BZ41" s="148"/>
    </row>
    <row r="42" spans="23:78" ht="12" x14ac:dyDescent="0.25">
      <c r="W42" t="str">
        <f t="shared" si="0"/>
        <v>98799999999990</v>
      </c>
      <c r="Z42">
        <f t="shared" si="1"/>
        <v>0</v>
      </c>
      <c r="AF42" s="224">
        <v>450</v>
      </c>
      <c r="AG42" s="224"/>
      <c r="AH42" s="224"/>
      <c r="AI42" s="224"/>
      <c r="AJ42" s="224">
        <f t="shared" si="2"/>
        <v>499</v>
      </c>
      <c r="AK42" s="224"/>
      <c r="AL42" s="224"/>
      <c r="AM42" s="224"/>
      <c r="AN42" s="225">
        <v>74</v>
      </c>
      <c r="AO42" s="225"/>
      <c r="AP42" s="225"/>
      <c r="AQ42" s="22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X42" s="148"/>
      <c r="BY42" s="148"/>
      <c r="BZ42" s="148"/>
    </row>
    <row r="43" spans="23:78" ht="12.6" thickBot="1" x14ac:dyDescent="0.3">
      <c r="W43" t="str">
        <f t="shared" si="0"/>
        <v>98799999999990</v>
      </c>
      <c r="Z43">
        <f t="shared" si="1"/>
        <v>0</v>
      </c>
      <c r="AE43" s="10"/>
      <c r="AF43" s="226">
        <v>500</v>
      </c>
      <c r="AG43" s="226"/>
      <c r="AH43" s="226"/>
      <c r="AI43" s="226"/>
      <c r="AJ43" s="226" t="s">
        <v>59</v>
      </c>
      <c r="AK43" s="226"/>
      <c r="AL43" s="226"/>
      <c r="AM43" s="226"/>
      <c r="AN43" s="227">
        <v>79</v>
      </c>
      <c r="AO43" s="227"/>
      <c r="AP43" s="227"/>
      <c r="AQ43" s="227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X43" s="148"/>
      <c r="BY43" s="148"/>
      <c r="BZ43" s="148"/>
    </row>
    <row r="44" spans="23:78" x14ac:dyDescent="0.2">
      <c r="BX44" s="148"/>
      <c r="BY44" s="148"/>
      <c r="BZ44" s="148"/>
    </row>
    <row r="45" spans="23:78" x14ac:dyDescent="0.2">
      <c r="BX45" s="148"/>
      <c r="BY45" s="148"/>
      <c r="BZ45" s="148"/>
    </row>
    <row r="46" spans="23:78" ht="13.8" x14ac:dyDescent="0.3">
      <c r="W46" s="58">
        <v>9879999999998</v>
      </c>
      <c r="AE46" s="52" t="s">
        <v>261</v>
      </c>
      <c r="BX46" s="148"/>
      <c r="BY46" s="148"/>
      <c r="BZ46" s="148"/>
    </row>
    <row r="47" spans="23:78" ht="14.4" x14ac:dyDescent="0.3">
      <c r="AE47" s="12"/>
      <c r="AF47" s="220" t="s">
        <v>56</v>
      </c>
      <c r="AG47" s="220"/>
      <c r="AH47" s="220"/>
      <c r="AI47" s="220"/>
      <c r="AJ47" s="220" t="s">
        <v>57</v>
      </c>
      <c r="AK47" s="220"/>
      <c r="AL47" s="220"/>
      <c r="AM47" s="220"/>
      <c r="AN47" s="220" t="s">
        <v>58</v>
      </c>
      <c r="AO47" s="220"/>
      <c r="AP47" s="220"/>
      <c r="AQ47" s="220"/>
      <c r="BD47" s="221" t="s">
        <v>69</v>
      </c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1"/>
      <c r="BR47" s="221"/>
      <c r="BS47" s="221"/>
      <c r="BX47" s="148"/>
      <c r="BY47" s="148"/>
      <c r="BZ47" s="148"/>
    </row>
    <row r="48" spans="23:78" ht="12" x14ac:dyDescent="0.25">
      <c r="AE48" s="11"/>
      <c r="AF48" s="223" t="s">
        <v>60</v>
      </c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X48" s="148"/>
      <c r="BY48" s="148"/>
      <c r="BZ48" s="148"/>
    </row>
    <row r="49" spans="23:78" ht="12" x14ac:dyDescent="0.25">
      <c r="W49" t="str">
        <f t="shared" ref="W49:W59" si="3">CONCATENATE($W$46,Z49)</f>
        <v>98799999999980</v>
      </c>
      <c r="Z49">
        <f>IF(AND($AR$26&gt;=AF49,$AR$26&lt;=AJ49),1,0)</f>
        <v>0</v>
      </c>
      <c r="AF49" s="224">
        <v>1</v>
      </c>
      <c r="AG49" s="224"/>
      <c r="AH49" s="224"/>
      <c r="AI49" s="224"/>
      <c r="AJ49" s="224">
        <f>AF50-1</f>
        <v>49</v>
      </c>
      <c r="AK49" s="224"/>
      <c r="AL49" s="224"/>
      <c r="AM49" s="224"/>
      <c r="AN49" s="225">
        <v>81</v>
      </c>
      <c r="AO49" s="225"/>
      <c r="AP49" s="225"/>
      <c r="AQ49" s="22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X49" s="148"/>
      <c r="BY49" s="148"/>
      <c r="BZ49" s="148"/>
    </row>
    <row r="50" spans="23:78" ht="12" x14ac:dyDescent="0.25">
      <c r="W50" t="str">
        <f t="shared" si="3"/>
        <v>98799999999980</v>
      </c>
      <c r="Z50">
        <f t="shared" ref="Z50:Z59" si="4">IF(AND($AR$26&gt;=AF50,$AR$26&lt;=AJ50),1,0)</f>
        <v>0</v>
      </c>
      <c r="AF50" s="224">
        <v>50</v>
      </c>
      <c r="AG50" s="224"/>
      <c r="AH50" s="224"/>
      <c r="AI50" s="224"/>
      <c r="AJ50" s="224">
        <f t="shared" ref="AJ50:AJ58" si="5">AF51-1</f>
        <v>99</v>
      </c>
      <c r="AK50" s="224"/>
      <c r="AL50" s="224"/>
      <c r="AM50" s="224"/>
      <c r="AN50" s="225">
        <v>91</v>
      </c>
      <c r="AO50" s="225"/>
      <c r="AP50" s="225"/>
      <c r="AQ50" s="22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X50" s="148"/>
      <c r="BY50" s="148"/>
      <c r="BZ50" s="148"/>
    </row>
    <row r="51" spans="23:78" ht="12" x14ac:dyDescent="0.25">
      <c r="W51" t="str">
        <f t="shared" si="3"/>
        <v>98799999999980</v>
      </c>
      <c r="Z51">
        <f t="shared" si="4"/>
        <v>0</v>
      </c>
      <c r="AF51" s="224">
        <v>100</v>
      </c>
      <c r="AG51" s="224"/>
      <c r="AH51" s="224"/>
      <c r="AI51" s="224"/>
      <c r="AJ51" s="224">
        <f t="shared" si="5"/>
        <v>149</v>
      </c>
      <c r="AK51" s="224"/>
      <c r="AL51" s="224"/>
      <c r="AM51" s="224"/>
      <c r="AN51" s="225">
        <v>101</v>
      </c>
      <c r="AO51" s="225"/>
      <c r="AP51" s="225"/>
      <c r="AQ51" s="22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X51" s="148"/>
      <c r="BY51" s="148"/>
      <c r="BZ51" s="148"/>
    </row>
    <row r="52" spans="23:78" ht="12" x14ac:dyDescent="0.25">
      <c r="W52" t="str">
        <f t="shared" si="3"/>
        <v>98799999999980</v>
      </c>
      <c r="Z52">
        <f t="shared" si="4"/>
        <v>0</v>
      </c>
      <c r="AF52" s="224">
        <v>150</v>
      </c>
      <c r="AG52" s="224"/>
      <c r="AH52" s="224"/>
      <c r="AI52" s="224"/>
      <c r="AJ52" s="224">
        <f t="shared" si="5"/>
        <v>199</v>
      </c>
      <c r="AK52" s="224"/>
      <c r="AL52" s="224"/>
      <c r="AM52" s="224"/>
      <c r="AN52" s="225">
        <v>111</v>
      </c>
      <c r="AO52" s="225"/>
      <c r="AP52" s="225"/>
      <c r="AQ52" s="22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X52" s="148"/>
      <c r="BY52" s="148"/>
      <c r="BZ52" s="148"/>
    </row>
    <row r="53" spans="23:78" ht="12" x14ac:dyDescent="0.25">
      <c r="W53" t="str">
        <f t="shared" si="3"/>
        <v>98799999999980</v>
      </c>
      <c r="Z53">
        <f t="shared" si="4"/>
        <v>0</v>
      </c>
      <c r="AF53" s="224">
        <v>200</v>
      </c>
      <c r="AG53" s="224"/>
      <c r="AH53" s="224"/>
      <c r="AI53" s="224"/>
      <c r="AJ53" s="224">
        <f t="shared" si="5"/>
        <v>249</v>
      </c>
      <c r="AK53" s="224"/>
      <c r="AL53" s="224"/>
      <c r="AM53" s="224"/>
      <c r="AN53" s="225">
        <v>121</v>
      </c>
      <c r="AO53" s="225"/>
      <c r="AP53" s="225"/>
      <c r="AQ53" s="22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X53" s="148"/>
      <c r="BY53" s="148"/>
      <c r="BZ53" s="148"/>
    </row>
    <row r="54" spans="23:78" ht="12" x14ac:dyDescent="0.25">
      <c r="W54" t="str">
        <f t="shared" si="3"/>
        <v>98799999999980</v>
      </c>
      <c r="Z54">
        <f t="shared" si="4"/>
        <v>0</v>
      </c>
      <c r="AF54" s="224">
        <v>250</v>
      </c>
      <c r="AG54" s="224"/>
      <c r="AH54" s="224"/>
      <c r="AI54" s="224"/>
      <c r="AJ54" s="224">
        <f t="shared" si="5"/>
        <v>299</v>
      </c>
      <c r="AK54" s="224"/>
      <c r="AL54" s="224"/>
      <c r="AM54" s="224"/>
      <c r="AN54" s="225">
        <v>131</v>
      </c>
      <c r="AO54" s="225"/>
      <c r="AP54" s="225"/>
      <c r="AQ54" s="22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X54" s="148"/>
      <c r="BY54" s="148"/>
      <c r="BZ54" s="148"/>
    </row>
    <row r="55" spans="23:78" ht="12" x14ac:dyDescent="0.25">
      <c r="W55" t="str">
        <f t="shared" si="3"/>
        <v>98799999999981</v>
      </c>
      <c r="Z55">
        <f t="shared" si="4"/>
        <v>1</v>
      </c>
      <c r="AF55" s="224">
        <v>300</v>
      </c>
      <c r="AG55" s="224"/>
      <c r="AH55" s="224"/>
      <c r="AI55" s="224"/>
      <c r="AJ55" s="224">
        <f t="shared" si="5"/>
        <v>349</v>
      </c>
      <c r="AK55" s="224"/>
      <c r="AL55" s="224"/>
      <c r="AM55" s="224"/>
      <c r="AN55" s="225">
        <f t="shared" ref="AN55:AN59" si="6">AN54+10</f>
        <v>141</v>
      </c>
      <c r="AO55" s="225"/>
      <c r="AP55" s="225"/>
      <c r="AQ55" s="22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X55" s="148"/>
      <c r="BY55" s="148"/>
      <c r="BZ55" s="148"/>
    </row>
    <row r="56" spans="23:78" ht="12" x14ac:dyDescent="0.25">
      <c r="W56" t="str">
        <f t="shared" si="3"/>
        <v>98799999999980</v>
      </c>
      <c r="Z56">
        <f t="shared" si="4"/>
        <v>0</v>
      </c>
      <c r="AF56" s="224">
        <v>350</v>
      </c>
      <c r="AG56" s="224"/>
      <c r="AH56" s="224"/>
      <c r="AI56" s="224"/>
      <c r="AJ56" s="224">
        <f t="shared" si="5"/>
        <v>399</v>
      </c>
      <c r="AK56" s="224"/>
      <c r="AL56" s="224"/>
      <c r="AM56" s="224"/>
      <c r="AN56" s="225">
        <f t="shared" si="6"/>
        <v>151</v>
      </c>
      <c r="AO56" s="225"/>
      <c r="AP56" s="225"/>
      <c r="AQ56" s="22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X56" s="148"/>
      <c r="BY56" s="148"/>
      <c r="BZ56" s="148"/>
    </row>
    <row r="57" spans="23:78" ht="12" x14ac:dyDescent="0.25">
      <c r="W57" t="str">
        <f t="shared" si="3"/>
        <v>98799999999980</v>
      </c>
      <c r="Z57">
        <f t="shared" si="4"/>
        <v>0</v>
      </c>
      <c r="AF57" s="224">
        <v>400</v>
      </c>
      <c r="AG57" s="224"/>
      <c r="AH57" s="224"/>
      <c r="AI57" s="224"/>
      <c r="AJ57" s="224">
        <f t="shared" si="5"/>
        <v>449</v>
      </c>
      <c r="AK57" s="224"/>
      <c r="AL57" s="224"/>
      <c r="AM57" s="224"/>
      <c r="AN57" s="225">
        <f t="shared" si="6"/>
        <v>161</v>
      </c>
      <c r="AO57" s="225"/>
      <c r="AP57" s="225"/>
      <c r="AQ57" s="22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X57" s="148"/>
      <c r="BY57" s="148"/>
      <c r="BZ57" s="148"/>
    </row>
    <row r="58" spans="23:78" ht="12" x14ac:dyDescent="0.25">
      <c r="W58" t="str">
        <f t="shared" si="3"/>
        <v>98799999999980</v>
      </c>
      <c r="Z58">
        <f t="shared" si="4"/>
        <v>0</v>
      </c>
      <c r="AF58" s="224">
        <v>450</v>
      </c>
      <c r="AG58" s="224"/>
      <c r="AH58" s="224"/>
      <c r="AI58" s="224"/>
      <c r="AJ58" s="224">
        <f t="shared" si="5"/>
        <v>499</v>
      </c>
      <c r="AK58" s="224"/>
      <c r="AL58" s="224"/>
      <c r="AM58" s="224"/>
      <c r="AN58" s="225">
        <f t="shared" si="6"/>
        <v>171</v>
      </c>
      <c r="AO58" s="225"/>
      <c r="AP58" s="225"/>
      <c r="AQ58" s="22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X58" s="148"/>
      <c r="BY58" s="148"/>
      <c r="BZ58" s="148"/>
    </row>
    <row r="59" spans="23:78" ht="12.6" thickBot="1" x14ac:dyDescent="0.3">
      <c r="W59" t="str">
        <f t="shared" si="3"/>
        <v>98799999999980</v>
      </c>
      <c r="Z59">
        <f t="shared" si="4"/>
        <v>0</v>
      </c>
      <c r="AE59" s="10"/>
      <c r="AF59" s="226">
        <v>500</v>
      </c>
      <c r="AG59" s="226"/>
      <c r="AH59" s="226"/>
      <c r="AI59" s="226"/>
      <c r="AJ59" s="226" t="s">
        <v>59</v>
      </c>
      <c r="AK59" s="226"/>
      <c r="AL59" s="226"/>
      <c r="AM59" s="226"/>
      <c r="AN59" s="227">
        <f t="shared" si="6"/>
        <v>181</v>
      </c>
      <c r="AO59" s="227"/>
      <c r="AP59" s="227"/>
      <c r="AQ59" s="227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X59" s="148"/>
      <c r="BY59" s="148"/>
      <c r="BZ59" s="148"/>
    </row>
    <row r="60" spans="23:78" x14ac:dyDescent="0.2">
      <c r="BX60" s="148"/>
      <c r="BY60" s="148"/>
      <c r="BZ60" s="148"/>
    </row>
    <row r="61" spans="23:78" x14ac:dyDescent="0.2">
      <c r="BX61" s="148"/>
      <c r="BY61" s="148"/>
      <c r="BZ61" s="148"/>
    </row>
    <row r="62" spans="23:78" ht="13.8" x14ac:dyDescent="0.3">
      <c r="AE62" s="51" t="s">
        <v>262</v>
      </c>
      <c r="AR62" s="147"/>
      <c r="AS62" s="147"/>
      <c r="AT62" s="147"/>
      <c r="AU62" s="147"/>
      <c r="BX62" s="148"/>
      <c r="BY62" s="148"/>
      <c r="BZ62" s="148"/>
    </row>
    <row r="63" spans="23:78" x14ac:dyDescent="0.2">
      <c r="BX63" s="148"/>
      <c r="BY63" s="148"/>
      <c r="BZ63" s="148"/>
    </row>
    <row r="64" spans="23:78" ht="13.8" x14ac:dyDescent="0.3">
      <c r="W64" s="58">
        <v>9879999999997</v>
      </c>
      <c r="AE64" s="52" t="s">
        <v>321</v>
      </c>
      <c r="AF64" s="52"/>
      <c r="BX64" s="148"/>
      <c r="BY64" s="148"/>
      <c r="BZ64" s="148"/>
    </row>
    <row r="65" spans="23:78" ht="15" customHeight="1" x14ac:dyDescent="0.3">
      <c r="AE65" s="12"/>
      <c r="AF65" s="220" t="s">
        <v>56</v>
      </c>
      <c r="AG65" s="220"/>
      <c r="AH65" s="220"/>
      <c r="AI65" s="220"/>
      <c r="AJ65" s="220" t="s">
        <v>57</v>
      </c>
      <c r="AK65" s="220"/>
      <c r="AL65" s="220"/>
      <c r="AM65" s="220"/>
      <c r="AN65" s="220" t="s">
        <v>58</v>
      </c>
      <c r="AO65" s="220"/>
      <c r="AP65" s="220"/>
      <c r="AQ65" s="220"/>
      <c r="BD65" s="221" t="s">
        <v>69</v>
      </c>
      <c r="BE65" s="221"/>
      <c r="BF65" s="221"/>
      <c r="BG65" s="221"/>
      <c r="BH65" s="221"/>
      <c r="BI65" s="221"/>
      <c r="BJ65" s="221"/>
      <c r="BK65" s="221"/>
      <c r="BL65" s="221"/>
      <c r="BM65" s="221"/>
      <c r="BN65" s="221"/>
      <c r="BO65" s="221"/>
      <c r="BP65" s="221"/>
      <c r="BQ65" s="221"/>
      <c r="BR65" s="221"/>
      <c r="BS65" s="221"/>
      <c r="BX65" s="148"/>
      <c r="BY65" s="148"/>
      <c r="BZ65" s="148"/>
    </row>
    <row r="66" spans="23:78" ht="12" customHeight="1" x14ac:dyDescent="0.25">
      <c r="AE66" s="11"/>
      <c r="AF66" s="223" t="s">
        <v>60</v>
      </c>
      <c r="AG66" s="223"/>
      <c r="AH66" s="223"/>
      <c r="AI66" s="223"/>
      <c r="AJ66" s="223"/>
      <c r="AK66" s="223"/>
      <c r="AL66" s="223"/>
      <c r="AM66" s="223"/>
      <c r="AN66" s="223"/>
      <c r="AO66" s="223"/>
      <c r="AP66" s="223"/>
      <c r="AQ66" s="223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X66" s="148"/>
      <c r="BY66" s="148"/>
      <c r="BZ66" s="148"/>
    </row>
    <row r="67" spans="23:78" ht="12" customHeight="1" x14ac:dyDescent="0.25">
      <c r="W67" t="str">
        <f t="shared" ref="W67:W77" si="7">CONCATENATE($W$64,Z67)</f>
        <v>98799999999970</v>
      </c>
      <c r="Z67">
        <f>IF(AND($AR$26&gt;=AF67,$AR$26&lt;=AJ67),1,0)</f>
        <v>0</v>
      </c>
      <c r="AF67" s="224">
        <v>1</v>
      </c>
      <c r="AG67" s="224"/>
      <c r="AH67" s="224"/>
      <c r="AI67" s="224"/>
      <c r="AJ67" s="224">
        <f>AF68-1</f>
        <v>49</v>
      </c>
      <c r="AK67" s="224"/>
      <c r="AL67" s="224"/>
      <c r="AM67" s="224"/>
      <c r="AN67" s="225">
        <v>104</v>
      </c>
      <c r="AO67" s="225"/>
      <c r="AP67" s="225"/>
      <c r="AQ67" s="22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X67" s="148"/>
      <c r="BY67" s="148"/>
      <c r="BZ67" s="148"/>
    </row>
    <row r="68" spans="23:78" ht="12" customHeight="1" x14ac:dyDescent="0.25">
      <c r="W68" t="str">
        <f t="shared" si="7"/>
        <v>98799999999970</v>
      </c>
      <c r="Z68">
        <f t="shared" ref="Z68:Z77" si="8">IF(AND($AR$26&gt;=AF68,$AR$26&lt;=AJ68),1,0)</f>
        <v>0</v>
      </c>
      <c r="AF68" s="224">
        <v>50</v>
      </c>
      <c r="AG68" s="224"/>
      <c r="AH68" s="224"/>
      <c r="AI68" s="224"/>
      <c r="AJ68" s="224">
        <f t="shared" ref="AJ68:AJ76" si="9">AF69-1</f>
        <v>99</v>
      </c>
      <c r="AK68" s="224"/>
      <c r="AL68" s="224"/>
      <c r="AM68" s="224"/>
      <c r="AN68" s="225">
        <v>111</v>
      </c>
      <c r="AO68" s="225"/>
      <c r="AP68" s="225"/>
      <c r="AQ68" s="22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X68" s="148"/>
      <c r="BY68" s="148"/>
      <c r="BZ68" s="148"/>
    </row>
    <row r="69" spans="23:78" ht="12" customHeight="1" x14ac:dyDescent="0.25">
      <c r="W69" t="str">
        <f t="shared" si="7"/>
        <v>98799999999970</v>
      </c>
      <c r="Z69">
        <f t="shared" si="8"/>
        <v>0</v>
      </c>
      <c r="AF69" s="224">
        <v>100</v>
      </c>
      <c r="AG69" s="224"/>
      <c r="AH69" s="224"/>
      <c r="AI69" s="224"/>
      <c r="AJ69" s="224">
        <f t="shared" si="9"/>
        <v>149</v>
      </c>
      <c r="AK69" s="224"/>
      <c r="AL69" s="224"/>
      <c r="AM69" s="224"/>
      <c r="AN69" s="225">
        <f t="shared" ref="AN69:AN77" si="10">AN68+7</f>
        <v>118</v>
      </c>
      <c r="AO69" s="225"/>
      <c r="AP69" s="225"/>
      <c r="AQ69" s="22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X69" s="148"/>
      <c r="BY69" s="148"/>
      <c r="BZ69" s="148"/>
    </row>
    <row r="70" spans="23:78" ht="12" customHeight="1" x14ac:dyDescent="0.25">
      <c r="W70" t="str">
        <f t="shared" si="7"/>
        <v>98799999999970</v>
      </c>
      <c r="Z70">
        <f t="shared" si="8"/>
        <v>0</v>
      </c>
      <c r="AF70" s="224">
        <v>150</v>
      </c>
      <c r="AG70" s="224"/>
      <c r="AH70" s="224"/>
      <c r="AI70" s="224"/>
      <c r="AJ70" s="224">
        <f t="shared" si="9"/>
        <v>199</v>
      </c>
      <c r="AK70" s="224"/>
      <c r="AL70" s="224"/>
      <c r="AM70" s="224"/>
      <c r="AN70" s="225">
        <f t="shared" si="10"/>
        <v>125</v>
      </c>
      <c r="AO70" s="225"/>
      <c r="AP70" s="225"/>
      <c r="AQ70" s="22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X70" s="148"/>
      <c r="BY70" s="148"/>
      <c r="BZ70" s="148"/>
    </row>
    <row r="71" spans="23:78" ht="12" customHeight="1" x14ac:dyDescent="0.25">
      <c r="W71" t="str">
        <f t="shared" si="7"/>
        <v>98799999999970</v>
      </c>
      <c r="Z71">
        <f t="shared" si="8"/>
        <v>0</v>
      </c>
      <c r="AF71" s="224">
        <v>200</v>
      </c>
      <c r="AG71" s="224"/>
      <c r="AH71" s="224"/>
      <c r="AI71" s="224"/>
      <c r="AJ71" s="224">
        <f t="shared" si="9"/>
        <v>249</v>
      </c>
      <c r="AK71" s="224"/>
      <c r="AL71" s="224"/>
      <c r="AM71" s="224"/>
      <c r="AN71" s="225">
        <f t="shared" si="10"/>
        <v>132</v>
      </c>
      <c r="AO71" s="225"/>
      <c r="AP71" s="225"/>
      <c r="AQ71" s="22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X71" s="148"/>
      <c r="BY71" s="148"/>
      <c r="BZ71" s="148"/>
    </row>
    <row r="72" spans="23:78" ht="12" customHeight="1" x14ac:dyDescent="0.25">
      <c r="W72" t="str">
        <f t="shared" si="7"/>
        <v>98799999999970</v>
      </c>
      <c r="Z72">
        <f t="shared" si="8"/>
        <v>0</v>
      </c>
      <c r="AF72" s="224">
        <v>250</v>
      </c>
      <c r="AG72" s="224"/>
      <c r="AH72" s="224"/>
      <c r="AI72" s="224"/>
      <c r="AJ72" s="224">
        <f t="shared" si="9"/>
        <v>299</v>
      </c>
      <c r="AK72" s="224"/>
      <c r="AL72" s="224"/>
      <c r="AM72" s="224"/>
      <c r="AN72" s="225">
        <f t="shared" si="10"/>
        <v>139</v>
      </c>
      <c r="AO72" s="225"/>
      <c r="AP72" s="225"/>
      <c r="AQ72" s="22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X72" s="148"/>
      <c r="BY72" s="148"/>
      <c r="BZ72" s="148"/>
    </row>
    <row r="73" spans="23:78" ht="12" customHeight="1" x14ac:dyDescent="0.25">
      <c r="W73" t="str">
        <f t="shared" si="7"/>
        <v>98799999999971</v>
      </c>
      <c r="Z73">
        <f t="shared" si="8"/>
        <v>1</v>
      </c>
      <c r="AF73" s="224">
        <v>300</v>
      </c>
      <c r="AG73" s="224"/>
      <c r="AH73" s="224"/>
      <c r="AI73" s="224"/>
      <c r="AJ73" s="224">
        <f t="shared" si="9"/>
        <v>349</v>
      </c>
      <c r="AK73" s="224"/>
      <c r="AL73" s="224"/>
      <c r="AM73" s="224"/>
      <c r="AN73" s="225">
        <f t="shared" si="10"/>
        <v>146</v>
      </c>
      <c r="AO73" s="225"/>
      <c r="AP73" s="225"/>
      <c r="AQ73" s="22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X73" s="148"/>
      <c r="BY73" s="148"/>
      <c r="BZ73" s="148"/>
    </row>
    <row r="74" spans="23:78" ht="12" customHeight="1" x14ac:dyDescent="0.25">
      <c r="W74" t="str">
        <f t="shared" si="7"/>
        <v>98799999999970</v>
      </c>
      <c r="Z74">
        <f t="shared" si="8"/>
        <v>0</v>
      </c>
      <c r="AF74" s="224">
        <v>350</v>
      </c>
      <c r="AG74" s="224"/>
      <c r="AH74" s="224"/>
      <c r="AI74" s="224"/>
      <c r="AJ74" s="224">
        <f t="shared" si="9"/>
        <v>399</v>
      </c>
      <c r="AK74" s="224"/>
      <c r="AL74" s="224"/>
      <c r="AM74" s="224"/>
      <c r="AN74" s="225">
        <f t="shared" si="10"/>
        <v>153</v>
      </c>
      <c r="AO74" s="225"/>
      <c r="AP74" s="225"/>
      <c r="AQ74" s="22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X74" s="148"/>
      <c r="BY74" s="148"/>
      <c r="BZ74" s="148"/>
    </row>
    <row r="75" spans="23:78" ht="12" customHeight="1" x14ac:dyDescent="0.25">
      <c r="W75" t="str">
        <f t="shared" si="7"/>
        <v>98799999999970</v>
      </c>
      <c r="Z75">
        <f t="shared" si="8"/>
        <v>0</v>
      </c>
      <c r="AF75" s="224">
        <v>400</v>
      </c>
      <c r="AG75" s="224"/>
      <c r="AH75" s="224"/>
      <c r="AI75" s="224"/>
      <c r="AJ75" s="224">
        <f t="shared" si="9"/>
        <v>449</v>
      </c>
      <c r="AK75" s="224"/>
      <c r="AL75" s="224"/>
      <c r="AM75" s="224"/>
      <c r="AN75" s="225">
        <f t="shared" si="10"/>
        <v>160</v>
      </c>
      <c r="AO75" s="225"/>
      <c r="AP75" s="225"/>
      <c r="AQ75" s="22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X75" s="148"/>
      <c r="BY75" s="148"/>
      <c r="BZ75" s="148"/>
    </row>
    <row r="76" spans="23:78" ht="12" customHeight="1" x14ac:dyDescent="0.25">
      <c r="W76" t="str">
        <f t="shared" si="7"/>
        <v>98799999999970</v>
      </c>
      <c r="Z76">
        <f t="shared" si="8"/>
        <v>0</v>
      </c>
      <c r="AF76" s="224">
        <v>450</v>
      </c>
      <c r="AG76" s="224"/>
      <c r="AH76" s="224"/>
      <c r="AI76" s="224"/>
      <c r="AJ76" s="224">
        <f t="shared" si="9"/>
        <v>499</v>
      </c>
      <c r="AK76" s="224"/>
      <c r="AL76" s="224"/>
      <c r="AM76" s="224"/>
      <c r="AN76" s="225">
        <f t="shared" si="10"/>
        <v>167</v>
      </c>
      <c r="AO76" s="225"/>
      <c r="AP76" s="225"/>
      <c r="AQ76" s="22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X76" s="148"/>
      <c r="BY76" s="148"/>
      <c r="BZ76" s="148"/>
    </row>
    <row r="77" spans="23:78" ht="12.75" customHeight="1" thickBot="1" x14ac:dyDescent="0.3">
      <c r="W77" t="str">
        <f t="shared" si="7"/>
        <v>98799999999970</v>
      </c>
      <c r="Z77">
        <f t="shared" si="8"/>
        <v>0</v>
      </c>
      <c r="AE77" s="10"/>
      <c r="AF77" s="226">
        <v>500</v>
      </c>
      <c r="AG77" s="226"/>
      <c r="AH77" s="226"/>
      <c r="AI77" s="226"/>
      <c r="AJ77" s="226" t="s">
        <v>59</v>
      </c>
      <c r="AK77" s="226"/>
      <c r="AL77" s="226"/>
      <c r="AM77" s="226"/>
      <c r="AN77" s="227">
        <f t="shared" si="10"/>
        <v>174</v>
      </c>
      <c r="AO77" s="227"/>
      <c r="AP77" s="227"/>
      <c r="AQ77" s="227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X77" s="148"/>
      <c r="BY77" s="148"/>
      <c r="BZ77" s="148"/>
    </row>
    <row r="78" spans="23:78" x14ac:dyDescent="0.2">
      <c r="BX78" s="148"/>
      <c r="BY78" s="148"/>
      <c r="BZ78" s="148"/>
    </row>
    <row r="79" spans="23:78" x14ac:dyDescent="0.2">
      <c r="BX79" s="148"/>
      <c r="BY79" s="148"/>
      <c r="BZ79" s="148"/>
    </row>
    <row r="80" spans="23:78" x14ac:dyDescent="0.2">
      <c r="BX80" s="148"/>
      <c r="BY80" s="148"/>
      <c r="BZ80" s="148"/>
    </row>
    <row r="81" spans="76:78" x14ac:dyDescent="0.2">
      <c r="BX81" s="148"/>
      <c r="BY81" s="148"/>
      <c r="BZ81" s="148"/>
    </row>
    <row r="82" spans="76:78" x14ac:dyDescent="0.2">
      <c r="BX82" s="148"/>
      <c r="BY82" s="148"/>
      <c r="BZ82" s="148"/>
    </row>
    <row r="83" spans="76:78" x14ac:dyDescent="0.2">
      <c r="BX83" s="148"/>
      <c r="BY83" s="148"/>
      <c r="BZ83" s="148"/>
    </row>
    <row r="84" spans="76:78" x14ac:dyDescent="0.2">
      <c r="BX84" s="148"/>
      <c r="BY84" s="148"/>
      <c r="BZ84" s="148"/>
    </row>
    <row r="85" spans="76:78" x14ac:dyDescent="0.2">
      <c r="BX85" s="148"/>
      <c r="BY85" s="148"/>
      <c r="BZ85" s="148"/>
    </row>
    <row r="86" spans="76:78" x14ac:dyDescent="0.2">
      <c r="BX86" s="148"/>
      <c r="BY86" s="148"/>
      <c r="BZ86" s="148"/>
    </row>
    <row r="87" spans="76:78" x14ac:dyDescent="0.2">
      <c r="BX87" s="148"/>
      <c r="BY87" s="148"/>
      <c r="BZ87" s="148"/>
    </row>
    <row r="88" spans="76:78" x14ac:dyDescent="0.2">
      <c r="BX88" s="148"/>
      <c r="BY88" s="148"/>
      <c r="BZ88" s="148"/>
    </row>
    <row r="89" spans="76:78" x14ac:dyDescent="0.2">
      <c r="BX89" s="148"/>
      <c r="BY89" s="148"/>
      <c r="BZ89" s="148"/>
    </row>
    <row r="90" spans="76:78" x14ac:dyDescent="0.2">
      <c r="BX90" s="148"/>
      <c r="BY90" s="148"/>
      <c r="BZ90" s="148"/>
    </row>
    <row r="91" spans="76:78" x14ac:dyDescent="0.2">
      <c r="BX91" s="148"/>
      <c r="BY91" s="148"/>
      <c r="BZ91" s="148"/>
    </row>
    <row r="92" spans="76:78" x14ac:dyDescent="0.2">
      <c r="BX92" s="148"/>
      <c r="BY92" s="148"/>
      <c r="BZ92" s="148"/>
    </row>
    <row r="93" spans="76:78" x14ac:dyDescent="0.2">
      <c r="BX93" s="148"/>
      <c r="BY93" s="148"/>
      <c r="BZ93" s="148"/>
    </row>
    <row r="94" spans="76:78" x14ac:dyDescent="0.2">
      <c r="BX94" s="148"/>
      <c r="BY94" s="148"/>
      <c r="BZ94" s="148"/>
    </row>
    <row r="95" spans="76:78" x14ac:dyDescent="0.2">
      <c r="BX95" s="148"/>
      <c r="BY95" s="148"/>
      <c r="BZ95" s="148"/>
    </row>
    <row r="96" spans="76:78" x14ac:dyDescent="0.2">
      <c r="BX96" s="148"/>
      <c r="BY96" s="148"/>
      <c r="BZ96" s="148"/>
    </row>
    <row r="97" spans="76:78" x14ac:dyDescent="0.2">
      <c r="BX97" s="148"/>
      <c r="BY97" s="148"/>
      <c r="BZ97" s="148"/>
    </row>
    <row r="98" spans="76:78" x14ac:dyDescent="0.2">
      <c r="BX98" s="148"/>
      <c r="BY98" s="148"/>
      <c r="BZ98" s="148"/>
    </row>
    <row r="99" spans="76:78" x14ac:dyDescent="0.2">
      <c r="BX99" s="148"/>
      <c r="BY99" s="148"/>
      <c r="BZ99" s="148"/>
    </row>
    <row r="100" spans="76:78" x14ac:dyDescent="0.2">
      <c r="BX100" s="148"/>
      <c r="BY100" s="148"/>
      <c r="BZ100" s="148"/>
    </row>
    <row r="101" spans="76:78" x14ac:dyDescent="0.2">
      <c r="BX101" s="148"/>
      <c r="BY101" s="148"/>
      <c r="BZ101" s="148"/>
    </row>
    <row r="102" spans="76:78" x14ac:dyDescent="0.2">
      <c r="BX102" s="148"/>
      <c r="BY102" s="148"/>
      <c r="BZ102" s="148"/>
    </row>
    <row r="103" spans="76:78" x14ac:dyDescent="0.2">
      <c r="BX103" s="148"/>
      <c r="BY103" s="148"/>
      <c r="BZ103" s="148"/>
    </row>
    <row r="104" spans="76:78" x14ac:dyDescent="0.2">
      <c r="BX104" s="148"/>
      <c r="BY104" s="148"/>
      <c r="BZ104" s="148"/>
    </row>
    <row r="105" spans="76:78" x14ac:dyDescent="0.2">
      <c r="BX105" s="148"/>
      <c r="BY105" s="148"/>
      <c r="BZ105" s="148"/>
    </row>
    <row r="106" spans="76:78" x14ac:dyDescent="0.2">
      <c r="BX106" s="148"/>
      <c r="BY106" s="148"/>
      <c r="BZ106" s="148"/>
    </row>
    <row r="107" spans="76:78" x14ac:dyDescent="0.2">
      <c r="BX107" s="148"/>
      <c r="BY107" s="148"/>
      <c r="BZ107" s="148"/>
    </row>
    <row r="108" spans="76:78" x14ac:dyDescent="0.2">
      <c r="BX108" s="148"/>
      <c r="BY108" s="148"/>
      <c r="BZ108" s="148"/>
    </row>
    <row r="109" spans="76:78" x14ac:dyDescent="0.2">
      <c r="BX109" s="148"/>
      <c r="BY109" s="148"/>
      <c r="BZ109" s="148"/>
    </row>
    <row r="110" spans="76:78" x14ac:dyDescent="0.2">
      <c r="BX110" s="148"/>
      <c r="BY110" s="148"/>
      <c r="BZ110" s="148"/>
    </row>
    <row r="111" spans="76:78" x14ac:dyDescent="0.2">
      <c r="BX111" s="148"/>
      <c r="BY111" s="148"/>
      <c r="BZ111" s="148"/>
    </row>
    <row r="112" spans="76:78" x14ac:dyDescent="0.2">
      <c r="BX112" s="148"/>
      <c r="BY112" s="148"/>
      <c r="BZ112" s="148"/>
    </row>
    <row r="113" spans="76:78" x14ac:dyDescent="0.2">
      <c r="BX113" s="148"/>
      <c r="BY113" s="148"/>
      <c r="BZ113" s="148"/>
    </row>
    <row r="114" spans="76:78" x14ac:dyDescent="0.2">
      <c r="BX114" s="148"/>
      <c r="BY114" s="148"/>
      <c r="BZ114" s="148"/>
    </row>
    <row r="115" spans="76:78" x14ac:dyDescent="0.2">
      <c r="BX115" s="148"/>
      <c r="BY115" s="148"/>
      <c r="BZ115" s="148"/>
    </row>
    <row r="116" spans="76:78" x14ac:dyDescent="0.2">
      <c r="BX116" s="148"/>
      <c r="BY116" s="148"/>
      <c r="BZ116" s="148"/>
    </row>
    <row r="117" spans="76:78" x14ac:dyDescent="0.2">
      <c r="BX117" s="148"/>
      <c r="BY117" s="148"/>
      <c r="BZ117" s="148"/>
    </row>
    <row r="118" spans="76:78" x14ac:dyDescent="0.2">
      <c r="BX118" s="148"/>
      <c r="BY118" s="148"/>
      <c r="BZ118" s="148"/>
    </row>
    <row r="119" spans="76:78" x14ac:dyDescent="0.2">
      <c r="BX119" s="148"/>
      <c r="BY119" s="148"/>
      <c r="BZ119" s="148"/>
    </row>
    <row r="120" spans="76:78" x14ac:dyDescent="0.2">
      <c r="BX120" s="148"/>
      <c r="BY120" s="148"/>
      <c r="BZ120" s="148"/>
    </row>
    <row r="121" spans="76:78" x14ac:dyDescent="0.2">
      <c r="BX121" s="148"/>
      <c r="BY121" s="148"/>
      <c r="BZ121" s="148"/>
    </row>
    <row r="122" spans="76:78" x14ac:dyDescent="0.2">
      <c r="BX122" s="148"/>
      <c r="BY122" s="148"/>
      <c r="BZ122" s="148"/>
    </row>
    <row r="123" spans="76:78" x14ac:dyDescent="0.2">
      <c r="BX123" s="148"/>
      <c r="BY123" s="148"/>
      <c r="BZ123" s="148"/>
    </row>
    <row r="124" spans="76:78" x14ac:dyDescent="0.2">
      <c r="BX124" s="148"/>
      <c r="BY124" s="148"/>
      <c r="BZ124" s="148"/>
    </row>
    <row r="125" spans="76:78" x14ac:dyDescent="0.2">
      <c r="BX125" s="148"/>
      <c r="BY125" s="148"/>
      <c r="BZ125" s="148"/>
    </row>
    <row r="126" spans="76:78" x14ac:dyDescent="0.2">
      <c r="BX126" s="148"/>
      <c r="BY126" s="148"/>
      <c r="BZ126" s="148"/>
    </row>
    <row r="127" spans="76:78" x14ac:dyDescent="0.2">
      <c r="BX127" s="148"/>
      <c r="BY127" s="148"/>
      <c r="BZ127" s="148"/>
    </row>
    <row r="128" spans="76:78" x14ac:dyDescent="0.2">
      <c r="BX128" s="148"/>
      <c r="BY128" s="148"/>
      <c r="BZ128" s="148"/>
    </row>
    <row r="129" spans="76:78" x14ac:dyDescent="0.2">
      <c r="BX129" s="148"/>
      <c r="BY129" s="148"/>
      <c r="BZ129" s="148"/>
    </row>
    <row r="130" spans="76:78" x14ac:dyDescent="0.2">
      <c r="BX130" s="148"/>
      <c r="BY130" s="148"/>
      <c r="BZ130" s="148"/>
    </row>
    <row r="131" spans="76:78" x14ac:dyDescent="0.2">
      <c r="BX131" s="148"/>
      <c r="BY131" s="148"/>
      <c r="BZ131" s="148"/>
    </row>
    <row r="132" spans="76:78" x14ac:dyDescent="0.2">
      <c r="BX132" s="148"/>
      <c r="BY132" s="148"/>
      <c r="BZ132" s="148"/>
    </row>
    <row r="133" spans="76:78" x14ac:dyDescent="0.2">
      <c r="BX133" s="148"/>
      <c r="BY133" s="148"/>
      <c r="BZ133" s="148"/>
    </row>
    <row r="134" spans="76:78" x14ac:dyDescent="0.2">
      <c r="BX134" s="148"/>
      <c r="BY134" s="148"/>
      <c r="BZ134" s="148"/>
    </row>
    <row r="135" spans="76:78" x14ac:dyDescent="0.2">
      <c r="BX135" s="148"/>
      <c r="BY135" s="148"/>
      <c r="BZ135" s="148"/>
    </row>
    <row r="136" spans="76:78" x14ac:dyDescent="0.2">
      <c r="BX136" s="148"/>
      <c r="BY136" s="148"/>
      <c r="BZ136" s="148"/>
    </row>
    <row r="137" spans="76:78" x14ac:dyDescent="0.2">
      <c r="BX137" s="148"/>
      <c r="BY137" s="148"/>
      <c r="BZ137" s="148"/>
    </row>
    <row r="138" spans="76:78" x14ac:dyDescent="0.2">
      <c r="BX138" s="148"/>
      <c r="BY138" s="148"/>
      <c r="BZ138" s="148"/>
    </row>
    <row r="139" spans="76:78" x14ac:dyDescent="0.2">
      <c r="BX139" s="148"/>
      <c r="BY139" s="148"/>
      <c r="BZ139" s="148"/>
    </row>
    <row r="140" spans="76:78" x14ac:dyDescent="0.2">
      <c r="BX140" s="148"/>
      <c r="BY140" s="148"/>
      <c r="BZ140" s="148"/>
    </row>
    <row r="141" spans="76:78" x14ac:dyDescent="0.2">
      <c r="BX141" s="148"/>
      <c r="BY141" s="148"/>
      <c r="BZ141" s="148"/>
    </row>
    <row r="142" spans="76:78" x14ac:dyDescent="0.2">
      <c r="BX142" s="148"/>
      <c r="BY142" s="148"/>
      <c r="BZ142" s="148"/>
    </row>
    <row r="143" spans="76:78" x14ac:dyDescent="0.2">
      <c r="BX143" s="148"/>
      <c r="BY143" s="148"/>
      <c r="BZ143" s="148"/>
    </row>
    <row r="144" spans="76:78" x14ac:dyDescent="0.2">
      <c r="BX144" s="148"/>
      <c r="BY144" s="148"/>
      <c r="BZ144" s="148"/>
    </row>
    <row r="145" spans="76:78" x14ac:dyDescent="0.2">
      <c r="BX145" s="148"/>
      <c r="BY145" s="148"/>
      <c r="BZ145" s="148"/>
    </row>
    <row r="146" spans="76:78" x14ac:dyDescent="0.2">
      <c r="BX146" s="148"/>
      <c r="BY146" s="148"/>
      <c r="BZ146" s="148"/>
    </row>
    <row r="147" spans="76:78" x14ac:dyDescent="0.2">
      <c r="BX147" s="148"/>
      <c r="BY147" s="148"/>
      <c r="BZ147" s="148"/>
    </row>
    <row r="148" spans="76:78" x14ac:dyDescent="0.2">
      <c r="BX148" s="148"/>
      <c r="BY148" s="148"/>
      <c r="BZ148" s="148"/>
    </row>
    <row r="149" spans="76:78" x14ac:dyDescent="0.2">
      <c r="BX149" s="148"/>
      <c r="BY149" s="148"/>
      <c r="BZ149" s="148"/>
    </row>
    <row r="150" spans="76:78" x14ac:dyDescent="0.2">
      <c r="BX150" s="148"/>
      <c r="BY150" s="148"/>
      <c r="BZ150" s="148"/>
    </row>
    <row r="151" spans="76:78" x14ac:dyDescent="0.2">
      <c r="BX151" s="148"/>
      <c r="BY151" s="148"/>
      <c r="BZ151" s="148"/>
    </row>
    <row r="152" spans="76:78" x14ac:dyDescent="0.2">
      <c r="BX152" s="148"/>
      <c r="BY152" s="148"/>
      <c r="BZ152" s="148"/>
    </row>
    <row r="153" spans="76:78" x14ac:dyDescent="0.2">
      <c r="BX153" s="148"/>
      <c r="BY153" s="148"/>
      <c r="BZ153" s="148"/>
    </row>
    <row r="154" spans="76:78" x14ac:dyDescent="0.2">
      <c r="BX154" s="148"/>
      <c r="BY154" s="148"/>
      <c r="BZ154" s="148"/>
    </row>
    <row r="155" spans="76:78" x14ac:dyDescent="0.2">
      <c r="BX155" s="148"/>
      <c r="BY155" s="148"/>
      <c r="BZ155" s="148"/>
    </row>
    <row r="156" spans="76:78" x14ac:dyDescent="0.2">
      <c r="BX156" s="148"/>
      <c r="BY156" s="148"/>
      <c r="BZ156" s="148"/>
    </row>
    <row r="157" spans="76:78" x14ac:dyDescent="0.2">
      <c r="BX157" s="148"/>
      <c r="BY157" s="148"/>
      <c r="BZ157" s="148"/>
    </row>
    <row r="158" spans="76:78" x14ac:dyDescent="0.2">
      <c r="BX158" s="148"/>
      <c r="BY158" s="148"/>
      <c r="BZ158" s="148"/>
    </row>
    <row r="159" spans="76:78" x14ac:dyDescent="0.2">
      <c r="BX159" s="148"/>
      <c r="BY159" s="148"/>
      <c r="BZ159" s="148"/>
    </row>
    <row r="160" spans="76:78" x14ac:dyDescent="0.2">
      <c r="BX160" s="148"/>
      <c r="BY160" s="148"/>
      <c r="BZ160" s="148"/>
    </row>
    <row r="161" spans="76:78" x14ac:dyDescent="0.2">
      <c r="BX161" s="148"/>
      <c r="BY161" s="148"/>
      <c r="BZ161" s="148"/>
    </row>
    <row r="162" spans="76:78" x14ac:dyDescent="0.2">
      <c r="BX162" s="148"/>
      <c r="BY162" s="148"/>
      <c r="BZ162" s="148"/>
    </row>
    <row r="163" spans="76:78" x14ac:dyDescent="0.2">
      <c r="BX163" s="148"/>
      <c r="BY163" s="148"/>
      <c r="BZ163" s="148"/>
    </row>
    <row r="164" spans="76:78" x14ac:dyDescent="0.2">
      <c r="BX164" s="148"/>
      <c r="BY164" s="148"/>
      <c r="BZ164" s="148"/>
    </row>
    <row r="165" spans="76:78" x14ac:dyDescent="0.2">
      <c r="BX165" s="148"/>
      <c r="BY165" s="148"/>
      <c r="BZ165" s="148"/>
    </row>
    <row r="166" spans="76:78" x14ac:dyDescent="0.2">
      <c r="BX166" s="148"/>
      <c r="BY166" s="148"/>
      <c r="BZ166" s="148"/>
    </row>
    <row r="167" spans="76:78" x14ac:dyDescent="0.2">
      <c r="BX167" s="148"/>
      <c r="BY167" s="148"/>
      <c r="BZ167" s="148"/>
    </row>
    <row r="168" spans="76:78" x14ac:dyDescent="0.2">
      <c r="BX168" s="148"/>
      <c r="BY168" s="148"/>
      <c r="BZ168" s="148"/>
    </row>
    <row r="169" spans="76:78" x14ac:dyDescent="0.2">
      <c r="BX169" s="148"/>
      <c r="BY169" s="148"/>
      <c r="BZ169" s="148"/>
    </row>
    <row r="170" spans="76:78" x14ac:dyDescent="0.2">
      <c r="BX170" s="148"/>
      <c r="BY170" s="148"/>
      <c r="BZ170" s="148"/>
    </row>
    <row r="171" spans="76:78" x14ac:dyDescent="0.2">
      <c r="BX171" s="148"/>
      <c r="BY171" s="148"/>
      <c r="BZ171" s="148"/>
    </row>
    <row r="172" spans="76:78" x14ac:dyDescent="0.2">
      <c r="BX172" s="148"/>
      <c r="BY172" s="148"/>
      <c r="BZ172" s="148"/>
    </row>
    <row r="173" spans="76:78" x14ac:dyDescent="0.2">
      <c r="BX173" s="148"/>
      <c r="BY173" s="148"/>
      <c r="BZ173" s="148"/>
    </row>
    <row r="174" spans="76:78" x14ac:dyDescent="0.2">
      <c r="BX174" s="148"/>
      <c r="BY174" s="148"/>
      <c r="BZ174" s="148"/>
    </row>
    <row r="175" spans="76:78" x14ac:dyDescent="0.2">
      <c r="BX175" s="148"/>
      <c r="BY175" s="148"/>
      <c r="BZ175" s="148"/>
    </row>
    <row r="176" spans="76:78" x14ac:dyDescent="0.2">
      <c r="BX176" s="148"/>
      <c r="BY176" s="148"/>
      <c r="BZ176" s="148"/>
    </row>
    <row r="177" spans="76:78" x14ac:dyDescent="0.2">
      <c r="BX177" s="148"/>
      <c r="BY177" s="148"/>
      <c r="BZ177" s="148"/>
    </row>
    <row r="178" spans="76:78" x14ac:dyDescent="0.2">
      <c r="BX178" s="148"/>
      <c r="BY178" s="148"/>
      <c r="BZ178" s="148"/>
    </row>
    <row r="179" spans="76:78" x14ac:dyDescent="0.2">
      <c r="BX179" s="148"/>
      <c r="BY179" s="148"/>
      <c r="BZ179" s="148"/>
    </row>
    <row r="180" spans="76:78" x14ac:dyDescent="0.2">
      <c r="BX180" s="148"/>
      <c r="BY180" s="148"/>
      <c r="BZ180" s="148"/>
    </row>
    <row r="181" spans="76:78" x14ac:dyDescent="0.2">
      <c r="BX181" s="148"/>
      <c r="BY181" s="148"/>
      <c r="BZ181" s="148"/>
    </row>
    <row r="182" spans="76:78" x14ac:dyDescent="0.2">
      <c r="BX182" s="148"/>
      <c r="BY182" s="148"/>
      <c r="BZ182" s="148"/>
    </row>
    <row r="183" spans="76:78" x14ac:dyDescent="0.2">
      <c r="BX183" s="148"/>
      <c r="BY183" s="148"/>
      <c r="BZ183" s="148"/>
    </row>
    <row r="184" spans="76:78" x14ac:dyDescent="0.2">
      <c r="BX184" s="148"/>
      <c r="BY184" s="148"/>
      <c r="BZ184" s="148"/>
    </row>
    <row r="185" spans="76:78" x14ac:dyDescent="0.2">
      <c r="BX185" s="148"/>
      <c r="BY185" s="148"/>
      <c r="BZ185" s="148"/>
    </row>
    <row r="186" spans="76:78" x14ac:dyDescent="0.2">
      <c r="BX186" s="148"/>
      <c r="BY186" s="148"/>
      <c r="BZ186" s="148"/>
    </row>
    <row r="187" spans="76:78" x14ac:dyDescent="0.2">
      <c r="BX187" s="148"/>
      <c r="BY187" s="148"/>
      <c r="BZ187" s="148"/>
    </row>
    <row r="188" spans="76:78" x14ac:dyDescent="0.2">
      <c r="BX188" s="148"/>
      <c r="BY188" s="148"/>
      <c r="BZ188" s="148"/>
    </row>
    <row r="189" spans="76:78" x14ac:dyDescent="0.2">
      <c r="BX189" s="148"/>
      <c r="BY189" s="148"/>
      <c r="BZ189" s="148"/>
    </row>
    <row r="190" spans="76:78" x14ac:dyDescent="0.2">
      <c r="BX190" s="148"/>
      <c r="BY190" s="148"/>
      <c r="BZ190" s="148"/>
    </row>
    <row r="191" spans="76:78" x14ac:dyDescent="0.2">
      <c r="BX191" s="148"/>
      <c r="BY191" s="148"/>
      <c r="BZ191" s="148"/>
    </row>
    <row r="192" spans="76:78" x14ac:dyDescent="0.2">
      <c r="BX192" s="148"/>
      <c r="BY192" s="148"/>
      <c r="BZ192" s="148"/>
    </row>
    <row r="193" spans="76:78" x14ac:dyDescent="0.2">
      <c r="BX193" s="148"/>
      <c r="BY193" s="148"/>
      <c r="BZ193" s="148"/>
    </row>
    <row r="194" spans="76:78" x14ac:dyDescent="0.2">
      <c r="BX194" s="148"/>
      <c r="BY194" s="148"/>
      <c r="BZ194" s="148"/>
    </row>
    <row r="195" spans="76:78" x14ac:dyDescent="0.2">
      <c r="BX195" s="148"/>
      <c r="BY195" s="148"/>
      <c r="BZ195" s="148"/>
    </row>
    <row r="196" spans="76:78" x14ac:dyDescent="0.2">
      <c r="BX196" s="148"/>
      <c r="BY196" s="148"/>
      <c r="BZ196" s="148"/>
    </row>
    <row r="197" spans="76:78" x14ac:dyDescent="0.2">
      <c r="BX197" s="148"/>
      <c r="BY197" s="148"/>
      <c r="BZ197" s="148"/>
    </row>
    <row r="198" spans="76:78" x14ac:dyDescent="0.2">
      <c r="BX198" s="148"/>
      <c r="BY198" s="148"/>
      <c r="BZ198" s="148"/>
    </row>
    <row r="199" spans="76:78" x14ac:dyDescent="0.2">
      <c r="BX199" s="148"/>
      <c r="BY199" s="148"/>
      <c r="BZ199" s="148"/>
    </row>
    <row r="200" spans="76:78" x14ac:dyDescent="0.2">
      <c r="BX200" s="148"/>
      <c r="BY200" s="148"/>
      <c r="BZ200" s="148"/>
    </row>
    <row r="201" spans="76:78" x14ac:dyDescent="0.2">
      <c r="BX201" s="148"/>
      <c r="BY201" s="148"/>
      <c r="BZ201" s="148"/>
    </row>
    <row r="202" spans="76:78" x14ac:dyDescent="0.2">
      <c r="BX202" s="148"/>
      <c r="BY202" s="148"/>
      <c r="BZ202" s="148"/>
    </row>
    <row r="203" spans="76:78" x14ac:dyDescent="0.2">
      <c r="BX203" s="148"/>
      <c r="BY203" s="148"/>
      <c r="BZ203" s="148"/>
    </row>
    <row r="204" spans="76:78" x14ac:dyDescent="0.2">
      <c r="BX204" s="148"/>
      <c r="BY204" s="148"/>
      <c r="BZ204" s="148"/>
    </row>
    <row r="205" spans="76:78" x14ac:dyDescent="0.2">
      <c r="BX205" s="148"/>
      <c r="BY205" s="148"/>
      <c r="BZ205" s="148"/>
    </row>
    <row r="206" spans="76:78" x14ac:dyDescent="0.2">
      <c r="BX206" s="148"/>
      <c r="BY206" s="148"/>
      <c r="BZ206" s="148"/>
    </row>
    <row r="207" spans="76:78" x14ac:dyDescent="0.2">
      <c r="BX207" s="148"/>
      <c r="BY207" s="148"/>
      <c r="BZ207" s="148"/>
    </row>
    <row r="208" spans="76:78" x14ac:dyDescent="0.2">
      <c r="BX208" s="148"/>
      <c r="BY208" s="148"/>
      <c r="BZ208" s="148"/>
    </row>
    <row r="209" spans="76:78" x14ac:dyDescent="0.2">
      <c r="BX209" s="148"/>
      <c r="BY209" s="148"/>
      <c r="BZ209" s="148"/>
    </row>
    <row r="210" spans="76:78" x14ac:dyDescent="0.2">
      <c r="BX210" s="148"/>
      <c r="BY210" s="148"/>
      <c r="BZ210" s="148"/>
    </row>
    <row r="211" spans="76:78" x14ac:dyDescent="0.2">
      <c r="BX211" s="148"/>
      <c r="BY211" s="148"/>
      <c r="BZ211" s="148"/>
    </row>
    <row r="212" spans="76:78" x14ac:dyDescent="0.2">
      <c r="BX212" s="148"/>
      <c r="BY212" s="148"/>
      <c r="BZ212" s="148"/>
    </row>
    <row r="213" spans="76:78" x14ac:dyDescent="0.2">
      <c r="BX213" s="148"/>
      <c r="BY213" s="148"/>
      <c r="BZ213" s="148"/>
    </row>
    <row r="214" spans="76:78" x14ac:dyDescent="0.2">
      <c r="BX214" s="148"/>
      <c r="BY214" s="148"/>
      <c r="BZ214" s="148"/>
    </row>
    <row r="215" spans="76:78" x14ac:dyDescent="0.2">
      <c r="BX215" s="148"/>
      <c r="BY215" s="148"/>
      <c r="BZ215" s="148"/>
    </row>
    <row r="216" spans="76:78" x14ac:dyDescent="0.2">
      <c r="BX216" s="148"/>
      <c r="BY216" s="148"/>
      <c r="BZ216" s="148"/>
    </row>
    <row r="217" spans="76:78" x14ac:dyDescent="0.2">
      <c r="BX217" s="148"/>
      <c r="BY217" s="148"/>
      <c r="BZ217" s="148"/>
    </row>
    <row r="218" spans="76:78" x14ac:dyDescent="0.2">
      <c r="BX218" s="148"/>
      <c r="BY218" s="148"/>
      <c r="BZ218" s="148"/>
    </row>
    <row r="219" spans="76:78" x14ac:dyDescent="0.2">
      <c r="BX219" s="148"/>
      <c r="BY219" s="148"/>
      <c r="BZ219" s="148"/>
    </row>
    <row r="220" spans="76:78" x14ac:dyDescent="0.2">
      <c r="BX220" s="148"/>
      <c r="BY220" s="148"/>
      <c r="BZ220" s="148"/>
    </row>
    <row r="221" spans="76:78" x14ac:dyDescent="0.2">
      <c r="BX221" s="148"/>
      <c r="BY221" s="148"/>
      <c r="BZ221" s="148"/>
    </row>
    <row r="222" spans="76:78" x14ac:dyDescent="0.2">
      <c r="BX222" s="148"/>
      <c r="BY222" s="148"/>
      <c r="BZ222" s="148"/>
    </row>
    <row r="223" spans="76:78" x14ac:dyDescent="0.2">
      <c r="BX223" s="148"/>
      <c r="BY223" s="148"/>
      <c r="BZ223" s="148"/>
    </row>
    <row r="224" spans="76:78" x14ac:dyDescent="0.2">
      <c r="BX224" s="148"/>
      <c r="BY224" s="148"/>
      <c r="BZ224" s="148"/>
    </row>
    <row r="225" spans="76:78" x14ac:dyDescent="0.2">
      <c r="BX225" s="148"/>
      <c r="BY225" s="148"/>
      <c r="BZ225" s="148"/>
    </row>
    <row r="226" spans="76:78" x14ac:dyDescent="0.2">
      <c r="BX226" s="148"/>
      <c r="BY226" s="148"/>
      <c r="BZ226" s="148"/>
    </row>
    <row r="227" spans="76:78" x14ac:dyDescent="0.2">
      <c r="BX227" s="148"/>
      <c r="BY227" s="148"/>
      <c r="BZ227" s="148"/>
    </row>
    <row r="228" spans="76:78" x14ac:dyDescent="0.2">
      <c r="BX228" s="148"/>
      <c r="BY228" s="148"/>
      <c r="BZ228" s="148"/>
    </row>
    <row r="229" spans="76:78" x14ac:dyDescent="0.2">
      <c r="BX229" s="148"/>
      <c r="BY229" s="148"/>
      <c r="BZ229" s="148"/>
    </row>
    <row r="230" spans="76:78" x14ac:dyDescent="0.2">
      <c r="BX230" s="148"/>
      <c r="BY230" s="148"/>
      <c r="BZ230" s="148"/>
    </row>
    <row r="231" spans="76:78" x14ac:dyDescent="0.2">
      <c r="BX231" s="148"/>
      <c r="BY231" s="148"/>
      <c r="BZ231" s="148"/>
    </row>
    <row r="232" spans="76:78" x14ac:dyDescent="0.2">
      <c r="BX232" s="148"/>
      <c r="BY232" s="148"/>
      <c r="BZ232" s="148"/>
    </row>
    <row r="233" spans="76:78" x14ac:dyDescent="0.2">
      <c r="BX233" s="148"/>
      <c r="BY233" s="148"/>
      <c r="BZ233" s="148"/>
    </row>
    <row r="234" spans="76:78" x14ac:dyDescent="0.2">
      <c r="BX234" s="148"/>
      <c r="BY234" s="148"/>
      <c r="BZ234" s="148"/>
    </row>
    <row r="235" spans="76:78" x14ac:dyDescent="0.2">
      <c r="BX235" s="148"/>
      <c r="BY235" s="148"/>
      <c r="BZ235" s="148"/>
    </row>
    <row r="236" spans="76:78" x14ac:dyDescent="0.2">
      <c r="BX236" s="148"/>
      <c r="BY236" s="148"/>
      <c r="BZ236" s="148"/>
    </row>
    <row r="237" spans="76:78" x14ac:dyDescent="0.2">
      <c r="BX237" s="148"/>
      <c r="BY237" s="148"/>
      <c r="BZ237" s="148"/>
    </row>
    <row r="238" spans="76:78" x14ac:dyDescent="0.2">
      <c r="BX238" s="148"/>
      <c r="BY238" s="148"/>
      <c r="BZ238" s="148"/>
    </row>
    <row r="239" spans="76:78" x14ac:dyDescent="0.2">
      <c r="BX239" s="148"/>
      <c r="BY239" s="148"/>
      <c r="BZ239" s="148"/>
    </row>
    <row r="240" spans="76:78" x14ac:dyDescent="0.2">
      <c r="BX240" s="148"/>
      <c r="BY240" s="148"/>
      <c r="BZ240" s="148"/>
    </row>
    <row r="241" spans="76:78" x14ac:dyDescent="0.2">
      <c r="BX241" s="148"/>
      <c r="BY241" s="148"/>
      <c r="BZ241" s="148"/>
    </row>
    <row r="242" spans="76:78" x14ac:dyDescent="0.2">
      <c r="BX242" s="148"/>
      <c r="BY242" s="148"/>
      <c r="BZ242" s="148"/>
    </row>
    <row r="243" spans="76:78" x14ac:dyDescent="0.2">
      <c r="BX243" s="148"/>
      <c r="BY243" s="148"/>
      <c r="BZ243" s="148"/>
    </row>
    <row r="244" spans="76:78" x14ac:dyDescent="0.2">
      <c r="BX244" s="148"/>
      <c r="BY244" s="148"/>
      <c r="BZ244" s="148"/>
    </row>
    <row r="245" spans="76:78" x14ac:dyDescent="0.2">
      <c r="BX245" s="148"/>
      <c r="BY245" s="148"/>
      <c r="BZ245" s="148"/>
    </row>
    <row r="246" spans="76:78" x14ac:dyDescent="0.2">
      <c r="BX246" s="148"/>
      <c r="BY246" s="148"/>
      <c r="BZ246" s="148"/>
    </row>
  </sheetData>
  <sheetProtection algorithmName="SHA-512" hashValue="UIxQxgQPnXROZ/nDAzHz73fNTV0omgxWJXlFUWgdXEO0qTaqsTa5MuGpB46iQfOA5Ew4i4vUhBNGD9ENjo+9nQ==" saltValue="glk7MSot3e6FjCZknJF5sw==" spinCount="100000" sheet="1" selectLockedCells="1"/>
  <mergeCells count="137">
    <mergeCell ref="AF76:AI76"/>
    <mergeCell ref="AJ76:AM76"/>
    <mergeCell ref="AN76:AQ76"/>
    <mergeCell ref="AF77:AI77"/>
    <mergeCell ref="AJ77:AM77"/>
    <mergeCell ref="AN77:AQ77"/>
    <mergeCell ref="AF74:AI74"/>
    <mergeCell ref="AJ74:AM74"/>
    <mergeCell ref="AN74:AQ74"/>
    <mergeCell ref="AF75:AI75"/>
    <mergeCell ref="AJ75:AM75"/>
    <mergeCell ref="AN75:AQ75"/>
    <mergeCell ref="AN72:AQ72"/>
    <mergeCell ref="AF73:AI73"/>
    <mergeCell ref="AJ73:AM73"/>
    <mergeCell ref="AN73:AQ73"/>
    <mergeCell ref="AF70:AI70"/>
    <mergeCell ref="AJ70:AM70"/>
    <mergeCell ref="AN70:AQ70"/>
    <mergeCell ref="AF71:AI71"/>
    <mergeCell ref="AJ71:AM71"/>
    <mergeCell ref="AN71:AQ71"/>
    <mergeCell ref="BD65:BS65"/>
    <mergeCell ref="AF66:AM66"/>
    <mergeCell ref="AN66:AQ66"/>
    <mergeCell ref="BD66:BS77"/>
    <mergeCell ref="AF67:AI67"/>
    <mergeCell ref="AJ67:AM67"/>
    <mergeCell ref="AN67:AQ67"/>
    <mergeCell ref="AF58:AI58"/>
    <mergeCell ref="AJ58:AM58"/>
    <mergeCell ref="AN58:AQ58"/>
    <mergeCell ref="AF59:AI59"/>
    <mergeCell ref="AJ59:AM59"/>
    <mergeCell ref="AN59:AQ59"/>
    <mergeCell ref="AF68:AI68"/>
    <mergeCell ref="AJ68:AM68"/>
    <mergeCell ref="AN68:AQ68"/>
    <mergeCell ref="AF69:AI69"/>
    <mergeCell ref="AJ69:AM69"/>
    <mergeCell ref="AN69:AQ69"/>
    <mergeCell ref="AF65:AI65"/>
    <mergeCell ref="AJ65:AM65"/>
    <mergeCell ref="AN65:AQ65"/>
    <mergeCell ref="AF72:AI72"/>
    <mergeCell ref="AJ72:AM72"/>
    <mergeCell ref="AN56:AQ56"/>
    <mergeCell ref="AF57:AI57"/>
    <mergeCell ref="AJ57:AM57"/>
    <mergeCell ref="AN57:AQ57"/>
    <mergeCell ref="AF54:AI54"/>
    <mergeCell ref="AJ54:AM54"/>
    <mergeCell ref="AN54:AQ54"/>
    <mergeCell ref="AF55:AI55"/>
    <mergeCell ref="AJ55:AM55"/>
    <mergeCell ref="AN55:AQ55"/>
    <mergeCell ref="AF47:AI47"/>
    <mergeCell ref="AJ47:AM47"/>
    <mergeCell ref="AN47:AQ47"/>
    <mergeCell ref="BD47:BS47"/>
    <mergeCell ref="AF48:AM48"/>
    <mergeCell ref="AN48:AQ48"/>
    <mergeCell ref="BD48:BS59"/>
    <mergeCell ref="AF49:AI49"/>
    <mergeCell ref="AJ49:AM49"/>
    <mergeCell ref="AN49:AQ49"/>
    <mergeCell ref="AF52:AI52"/>
    <mergeCell ref="AJ52:AM52"/>
    <mergeCell ref="AN52:AQ52"/>
    <mergeCell ref="AF53:AI53"/>
    <mergeCell ref="AJ53:AM53"/>
    <mergeCell ref="AN53:AQ53"/>
    <mergeCell ref="AF50:AI50"/>
    <mergeCell ref="AJ50:AM50"/>
    <mergeCell ref="AN50:AQ50"/>
    <mergeCell ref="AF51:AI51"/>
    <mergeCell ref="AJ51:AM51"/>
    <mergeCell ref="AN51:AQ51"/>
    <mergeCell ref="AF56:AI56"/>
    <mergeCell ref="AJ56:AM56"/>
    <mergeCell ref="AF42:AI42"/>
    <mergeCell ref="AJ42:AM42"/>
    <mergeCell ref="AN42:AQ42"/>
    <mergeCell ref="AF43:AI43"/>
    <mergeCell ref="AJ43:AM43"/>
    <mergeCell ref="AN43:AQ43"/>
    <mergeCell ref="AF40:AI40"/>
    <mergeCell ref="AJ40:AM40"/>
    <mergeCell ref="AN40:AQ40"/>
    <mergeCell ref="AF41:AI41"/>
    <mergeCell ref="AJ41:AM41"/>
    <mergeCell ref="AN41:AQ41"/>
    <mergeCell ref="AF32:AM32"/>
    <mergeCell ref="AN32:AQ32"/>
    <mergeCell ref="BD32:BS43"/>
    <mergeCell ref="AF33:AI33"/>
    <mergeCell ref="AJ33:AM33"/>
    <mergeCell ref="AN33:AQ33"/>
    <mergeCell ref="AF34:AI34"/>
    <mergeCell ref="AJ34:AM34"/>
    <mergeCell ref="AN34:AQ34"/>
    <mergeCell ref="AF35:AI35"/>
    <mergeCell ref="AF38:AI38"/>
    <mergeCell ref="AJ38:AM38"/>
    <mergeCell ref="AN38:AQ38"/>
    <mergeCell ref="AF39:AI39"/>
    <mergeCell ref="AJ39:AM39"/>
    <mergeCell ref="AN39:AQ39"/>
    <mergeCell ref="AJ35:AM35"/>
    <mergeCell ref="AN35:AQ35"/>
    <mergeCell ref="AF36:AI36"/>
    <mergeCell ref="AJ36:AM36"/>
    <mergeCell ref="AN36:AQ36"/>
    <mergeCell ref="AF37:AI37"/>
    <mergeCell ref="AJ37:AM37"/>
    <mergeCell ref="AN37:AQ37"/>
    <mergeCell ref="AA25:AC27"/>
    <mergeCell ref="BD25:BS27"/>
    <mergeCell ref="AR26:AU26"/>
    <mergeCell ref="AF31:AI31"/>
    <mergeCell ref="AJ31:AM31"/>
    <mergeCell ref="AN31:AQ31"/>
    <mergeCell ref="BD31:BS31"/>
    <mergeCell ref="BD21:BG21"/>
    <mergeCell ref="BH21:BK21"/>
    <mergeCell ref="BL21:BO21"/>
    <mergeCell ref="BP21:BS21"/>
    <mergeCell ref="AN22:AU22"/>
    <mergeCell ref="AV22:BC22"/>
    <mergeCell ref="BD22:BK22"/>
    <mergeCell ref="BL22:BS22"/>
    <mergeCell ref="AF21:AI21"/>
    <mergeCell ref="AJ21:AM21"/>
    <mergeCell ref="AN21:AQ21"/>
    <mergeCell ref="AR21:AU21"/>
    <mergeCell ref="AV21:AY21"/>
    <mergeCell ref="AZ21:BC21"/>
  </mergeCells>
  <conditionalFormatting sqref="AE33:AQ43">
    <cfRule type="expression" dxfId="14" priority="6">
      <formula>IF($Z33=0,0,1)</formula>
    </cfRule>
  </conditionalFormatting>
  <conditionalFormatting sqref="AE49:AQ59">
    <cfRule type="expression" dxfId="13" priority="5">
      <formula>IF($Z49=0,0,1)</formula>
    </cfRule>
  </conditionalFormatting>
  <conditionalFormatting sqref="AE67:AQ77">
    <cfRule type="expression" dxfId="12" priority="4">
      <formula>IF($Z67=0,0,1)</formula>
    </cfRule>
  </conditionalFormatting>
  <conditionalFormatting sqref="BD65:BS65">
    <cfRule type="expression" dxfId="11" priority="3">
      <formula>IF($BD66="",1,0)</formula>
    </cfRule>
  </conditionalFormatting>
  <conditionalFormatting sqref="BD47:BS47">
    <cfRule type="expression" dxfId="10" priority="2">
      <formula>IF($BD48="",1,0)</formula>
    </cfRule>
  </conditionalFormatting>
  <conditionalFormatting sqref="BD31:BS31">
    <cfRule type="expression" dxfId="9" priority="1">
      <formula>IF($BD32="",1,0)</formula>
    </cfRule>
  </conditionalFormatting>
  <pageMargins left="0.23622047244094491" right="0.59055118110236227" top="0.59055118110236227" bottom="0.39370078740157483" header="0.31496062992125984" footer="0.23622047244094491"/>
  <pageSetup paperSize="9" orientation="portrait" r:id="rId1"/>
  <colBreaks count="1" manualBreakCount="1">
    <brk id="26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BZ93"/>
  <sheetViews>
    <sheetView showGridLines="0" showRowColHeaders="0" topLeftCell="A20" zoomScaleNormal="100" zoomScaleSheetLayoutView="100" workbookViewId="0">
      <pane ySplit="4" topLeftCell="A24" activePane="bottomLeft" state="frozen"/>
      <selection activeCell="AV145" sqref="AV145:BC145"/>
      <selection pane="bottomLeft" activeCell="A59" sqref="A24:XFD59"/>
    </sheetView>
  </sheetViews>
  <sheetFormatPr defaultColWidth="9.125" defaultRowHeight="11.4" x14ac:dyDescent="0.2"/>
  <cols>
    <col min="1" max="3" width="3" hidden="1" customWidth="1"/>
    <col min="4" max="4" width="4.75" hidden="1" customWidth="1"/>
    <col min="5" max="22" width="3" hidden="1" customWidth="1"/>
    <col min="23" max="23" width="15.125" hidden="1" customWidth="1"/>
    <col min="24" max="25" width="3" hidden="1" customWidth="1"/>
    <col min="26" max="26" width="2" hidden="1" customWidth="1"/>
    <col min="27" max="27" width="5.125" customWidth="1"/>
    <col min="28" max="29" width="2.25" customWidth="1"/>
    <col min="30" max="30" width="1" customWidth="1"/>
    <col min="31" max="31" width="32.375" bestFit="1" customWidth="1"/>
    <col min="32" max="74" width="2.25" customWidth="1"/>
    <col min="75" max="75" width="2.875" customWidth="1"/>
    <col min="76" max="78" width="9.125" style="14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23:71" hidden="1" x14ac:dyDescent="0.2"/>
    <row r="18" spans="23:71" hidden="1" x14ac:dyDescent="0.2"/>
    <row r="19" spans="23:71" hidden="1" x14ac:dyDescent="0.2"/>
    <row r="20" spans="23:71" hidden="1" x14ac:dyDescent="0.2"/>
    <row r="21" spans="23:71" ht="5.25" customHeight="1" x14ac:dyDescent="0.2"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</row>
    <row r="22" spans="23:71" ht="6" customHeight="1" x14ac:dyDescent="0.2"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</row>
    <row r="23" spans="23:71" ht="46.5" customHeight="1" thickBot="1" x14ac:dyDescent="0.25">
      <c r="AE23" s="5" t="str">
        <f>CONCATENATE("Software ",Instellingen!B1)</f>
        <v xml:space="preserve">Software </v>
      </c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</row>
    <row r="24" spans="23:71" hidden="1" x14ac:dyDescent="0.2"/>
    <row r="25" spans="23:71" ht="12.75" hidden="1" customHeight="1" thickBot="1" x14ac:dyDescent="0.25">
      <c r="AA25" s="160"/>
      <c r="AB25" s="160"/>
      <c r="AC25" s="160"/>
      <c r="BD25" s="228" t="s">
        <v>102</v>
      </c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</row>
    <row r="26" spans="23:71" ht="14.4" hidden="1" thickBot="1" x14ac:dyDescent="0.35">
      <c r="AA26" s="160"/>
      <c r="AB26" s="160"/>
      <c r="AC26" s="160"/>
      <c r="AE26" s="6" t="s">
        <v>61</v>
      </c>
      <c r="AR26" s="217">
        <f>Methode!AR122</f>
        <v>300</v>
      </c>
      <c r="AS26" s="218"/>
      <c r="AT26" s="218"/>
      <c r="AU26" s="219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</row>
    <row r="27" spans="23:71" ht="13.8" hidden="1" x14ac:dyDescent="0.3">
      <c r="AA27" s="160"/>
      <c r="AB27" s="160"/>
      <c r="AC27" s="160"/>
      <c r="AE27" s="6"/>
      <c r="AR27" s="4"/>
      <c r="AS27" s="4"/>
      <c r="AT27" s="4"/>
      <c r="AU27" s="4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</row>
    <row r="28" spans="23:71" ht="13.8" hidden="1" x14ac:dyDescent="0.3">
      <c r="AE28" s="51" t="s">
        <v>55</v>
      </c>
      <c r="AR28" s="4"/>
      <c r="AS28" s="4"/>
      <c r="AT28" s="4"/>
      <c r="AU28" s="4"/>
    </row>
    <row r="29" spans="23:71" hidden="1" x14ac:dyDescent="0.2"/>
    <row r="30" spans="23:71" ht="13.8" hidden="1" x14ac:dyDescent="0.3">
      <c r="W30" s="58">
        <v>9879999999999</v>
      </c>
      <c r="AA30" s="13"/>
      <c r="AB30" s="13"/>
      <c r="AC30" s="13"/>
      <c r="AD30" s="13"/>
      <c r="AE30" s="52" t="s">
        <v>83</v>
      </c>
    </row>
    <row r="31" spans="23:71" ht="14.4" hidden="1" x14ac:dyDescent="0.3">
      <c r="AA31" s="13"/>
      <c r="AB31" s="13"/>
      <c r="AC31" s="13"/>
      <c r="AD31" s="13"/>
      <c r="AE31" s="12"/>
      <c r="AF31" s="220" t="s">
        <v>56</v>
      </c>
      <c r="AG31" s="220"/>
      <c r="AH31" s="220"/>
      <c r="AI31" s="220"/>
      <c r="AJ31" s="220" t="s">
        <v>57</v>
      </c>
      <c r="AK31" s="220"/>
      <c r="AL31" s="220"/>
      <c r="AM31" s="220"/>
      <c r="AN31" s="220" t="s">
        <v>58</v>
      </c>
      <c r="AO31" s="220"/>
      <c r="AP31" s="220"/>
      <c r="AQ31" s="220"/>
      <c r="AR31" s="83"/>
      <c r="AS31" s="83"/>
      <c r="AT31" s="83"/>
      <c r="AU31" s="83"/>
      <c r="BD31" s="221" t="s">
        <v>69</v>
      </c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</row>
    <row r="32" spans="23:71" ht="12" hidden="1" x14ac:dyDescent="0.25">
      <c r="AA32" s="13"/>
      <c r="AB32" s="13"/>
      <c r="AC32" s="13"/>
      <c r="AD32" s="13"/>
      <c r="AE32" s="11"/>
      <c r="AF32" s="223" t="s">
        <v>60</v>
      </c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84"/>
      <c r="AS32" s="84"/>
      <c r="AT32" s="84"/>
      <c r="AU32" s="84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</row>
    <row r="33" spans="23:71" ht="12" hidden="1" x14ac:dyDescent="0.25">
      <c r="W33" t="str">
        <f t="shared" ref="W33:W43" si="0">CONCATENATE($W$30,Z33)</f>
        <v>98799999999990</v>
      </c>
      <c r="Z33">
        <f>IF(AND($AR$26&gt;=AF33,$AR$26&lt;=AJ33),1,0)</f>
        <v>0</v>
      </c>
      <c r="AA33" s="13"/>
      <c r="AB33" s="13"/>
      <c r="AC33" s="13"/>
      <c r="AD33" s="13"/>
      <c r="AF33" s="224">
        <v>1</v>
      </c>
      <c r="AG33" s="224"/>
      <c r="AH33" s="224"/>
      <c r="AI33" s="224"/>
      <c r="AJ33" s="224">
        <f>AF34-1</f>
        <v>49</v>
      </c>
      <c r="AK33" s="224"/>
      <c r="AL33" s="224"/>
      <c r="AM33" s="224"/>
      <c r="AN33" s="225">
        <v>158</v>
      </c>
      <c r="AO33" s="225"/>
      <c r="AP33" s="225"/>
      <c r="AQ33" s="225"/>
      <c r="AR33" s="85"/>
      <c r="AS33" s="85"/>
      <c r="AT33" s="85"/>
      <c r="AU33" s="8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</row>
    <row r="34" spans="23:71" ht="12" hidden="1" x14ac:dyDescent="0.25">
      <c r="W34" t="str">
        <f t="shared" si="0"/>
        <v>98799999999990</v>
      </c>
      <c r="Z34">
        <f t="shared" ref="Z34:Z43" si="1">IF(AND($AR$26&gt;=AF34,$AR$26&lt;=AJ34),1,0)</f>
        <v>0</v>
      </c>
      <c r="AA34" s="13"/>
      <c r="AB34" s="13"/>
      <c r="AC34" s="13"/>
      <c r="AD34" s="13"/>
      <c r="AF34" s="224">
        <v>50</v>
      </c>
      <c r="AG34" s="224"/>
      <c r="AH34" s="224"/>
      <c r="AI34" s="224"/>
      <c r="AJ34" s="224">
        <f t="shared" ref="AJ34:AJ42" si="2">AF35-1</f>
        <v>99</v>
      </c>
      <c r="AK34" s="224"/>
      <c r="AL34" s="224"/>
      <c r="AM34" s="224"/>
      <c r="AN34" s="225">
        <f>AN33+10</f>
        <v>168</v>
      </c>
      <c r="AO34" s="225"/>
      <c r="AP34" s="225"/>
      <c r="AQ34" s="225"/>
      <c r="AR34" s="85"/>
      <c r="AS34" s="85"/>
      <c r="AT34" s="85"/>
      <c r="AU34" s="8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</row>
    <row r="35" spans="23:71" ht="12" hidden="1" x14ac:dyDescent="0.25">
      <c r="W35" t="str">
        <f t="shared" si="0"/>
        <v>98799999999990</v>
      </c>
      <c r="Z35">
        <f t="shared" si="1"/>
        <v>0</v>
      </c>
      <c r="AA35" s="13"/>
      <c r="AB35" s="13"/>
      <c r="AC35" s="13"/>
      <c r="AD35" s="13"/>
      <c r="AF35" s="224">
        <v>100</v>
      </c>
      <c r="AG35" s="224"/>
      <c r="AH35" s="224"/>
      <c r="AI35" s="224"/>
      <c r="AJ35" s="224">
        <f t="shared" si="2"/>
        <v>149</v>
      </c>
      <c r="AK35" s="224"/>
      <c r="AL35" s="224"/>
      <c r="AM35" s="224"/>
      <c r="AN35" s="225">
        <f t="shared" ref="AN35:AN43" si="3">AN34+10</f>
        <v>178</v>
      </c>
      <c r="AO35" s="225"/>
      <c r="AP35" s="225"/>
      <c r="AQ35" s="225"/>
      <c r="AR35" s="85"/>
      <c r="AS35" s="85"/>
      <c r="AT35" s="85"/>
      <c r="AU35" s="8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</row>
    <row r="36" spans="23:71" ht="12" hidden="1" x14ac:dyDescent="0.25">
      <c r="W36" t="str">
        <f t="shared" si="0"/>
        <v>98799999999990</v>
      </c>
      <c r="Z36">
        <f t="shared" si="1"/>
        <v>0</v>
      </c>
      <c r="AF36" s="224">
        <v>150</v>
      </c>
      <c r="AG36" s="224"/>
      <c r="AH36" s="224"/>
      <c r="AI36" s="224"/>
      <c r="AJ36" s="224">
        <f t="shared" si="2"/>
        <v>199</v>
      </c>
      <c r="AK36" s="224"/>
      <c r="AL36" s="224"/>
      <c r="AM36" s="224"/>
      <c r="AN36" s="225">
        <f t="shared" si="3"/>
        <v>188</v>
      </c>
      <c r="AO36" s="225"/>
      <c r="AP36" s="225"/>
      <c r="AQ36" s="225"/>
      <c r="AR36" s="85"/>
      <c r="AS36" s="85"/>
      <c r="AT36" s="85"/>
      <c r="AU36" s="8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</row>
    <row r="37" spans="23:71" ht="12" hidden="1" x14ac:dyDescent="0.25">
      <c r="W37" t="str">
        <f t="shared" si="0"/>
        <v>98799999999990</v>
      </c>
      <c r="Z37">
        <f t="shared" si="1"/>
        <v>0</v>
      </c>
      <c r="AF37" s="224">
        <v>200</v>
      </c>
      <c r="AG37" s="224"/>
      <c r="AH37" s="224"/>
      <c r="AI37" s="224"/>
      <c r="AJ37" s="224">
        <f t="shared" si="2"/>
        <v>249</v>
      </c>
      <c r="AK37" s="224"/>
      <c r="AL37" s="224"/>
      <c r="AM37" s="224"/>
      <c r="AN37" s="225">
        <f t="shared" si="3"/>
        <v>198</v>
      </c>
      <c r="AO37" s="225"/>
      <c r="AP37" s="225"/>
      <c r="AQ37" s="225"/>
      <c r="AR37" s="85"/>
      <c r="AS37" s="85"/>
      <c r="AT37" s="85"/>
      <c r="AU37" s="8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</row>
    <row r="38" spans="23:71" ht="12" hidden="1" x14ac:dyDescent="0.25">
      <c r="W38" t="str">
        <f t="shared" si="0"/>
        <v>98799999999990</v>
      </c>
      <c r="Z38">
        <f t="shared" si="1"/>
        <v>0</v>
      </c>
      <c r="AF38" s="224">
        <v>250</v>
      </c>
      <c r="AG38" s="224"/>
      <c r="AH38" s="224"/>
      <c r="AI38" s="224"/>
      <c r="AJ38" s="224">
        <f t="shared" si="2"/>
        <v>299</v>
      </c>
      <c r="AK38" s="224"/>
      <c r="AL38" s="224"/>
      <c r="AM38" s="224"/>
      <c r="AN38" s="225">
        <f t="shared" si="3"/>
        <v>208</v>
      </c>
      <c r="AO38" s="225"/>
      <c r="AP38" s="225"/>
      <c r="AQ38" s="225"/>
      <c r="AR38" s="85"/>
      <c r="AS38" s="85"/>
      <c r="AT38" s="85"/>
      <c r="AU38" s="8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</row>
    <row r="39" spans="23:71" ht="12" hidden="1" x14ac:dyDescent="0.25">
      <c r="W39" t="str">
        <f t="shared" si="0"/>
        <v>98799999999991</v>
      </c>
      <c r="Z39">
        <f t="shared" si="1"/>
        <v>1</v>
      </c>
      <c r="AF39" s="224">
        <v>300</v>
      </c>
      <c r="AG39" s="224"/>
      <c r="AH39" s="224"/>
      <c r="AI39" s="224"/>
      <c r="AJ39" s="224">
        <f t="shared" si="2"/>
        <v>349</v>
      </c>
      <c r="AK39" s="224"/>
      <c r="AL39" s="224"/>
      <c r="AM39" s="224"/>
      <c r="AN39" s="225">
        <f t="shared" si="3"/>
        <v>218</v>
      </c>
      <c r="AO39" s="225"/>
      <c r="AP39" s="225"/>
      <c r="AQ39" s="225"/>
      <c r="AR39" s="85"/>
      <c r="AS39" s="85"/>
      <c r="AT39" s="85"/>
      <c r="AU39" s="8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</row>
    <row r="40" spans="23:71" ht="12" hidden="1" x14ac:dyDescent="0.25">
      <c r="W40" t="str">
        <f t="shared" si="0"/>
        <v>98799999999990</v>
      </c>
      <c r="Z40">
        <f t="shared" si="1"/>
        <v>0</v>
      </c>
      <c r="AF40" s="224">
        <v>350</v>
      </c>
      <c r="AG40" s="224"/>
      <c r="AH40" s="224"/>
      <c r="AI40" s="224"/>
      <c r="AJ40" s="224">
        <f t="shared" si="2"/>
        <v>399</v>
      </c>
      <c r="AK40" s="224"/>
      <c r="AL40" s="224"/>
      <c r="AM40" s="224"/>
      <c r="AN40" s="225">
        <f t="shared" si="3"/>
        <v>228</v>
      </c>
      <c r="AO40" s="225"/>
      <c r="AP40" s="225"/>
      <c r="AQ40" s="225"/>
      <c r="AR40" s="85"/>
      <c r="AS40" s="85"/>
      <c r="AT40" s="85"/>
      <c r="AU40" s="8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</row>
    <row r="41" spans="23:71" ht="12" hidden="1" x14ac:dyDescent="0.25">
      <c r="W41" t="str">
        <f t="shared" si="0"/>
        <v>98799999999990</v>
      </c>
      <c r="Z41">
        <f t="shared" si="1"/>
        <v>0</v>
      </c>
      <c r="AF41" s="224">
        <v>400</v>
      </c>
      <c r="AG41" s="224"/>
      <c r="AH41" s="224"/>
      <c r="AI41" s="224"/>
      <c r="AJ41" s="224">
        <f t="shared" si="2"/>
        <v>449</v>
      </c>
      <c r="AK41" s="224"/>
      <c r="AL41" s="224"/>
      <c r="AM41" s="224"/>
      <c r="AN41" s="225">
        <f t="shared" si="3"/>
        <v>238</v>
      </c>
      <c r="AO41" s="225"/>
      <c r="AP41" s="225"/>
      <c r="AQ41" s="225"/>
      <c r="AR41" s="85"/>
      <c r="AS41" s="85"/>
      <c r="AT41" s="85"/>
      <c r="AU41" s="8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</row>
    <row r="42" spans="23:71" ht="12" hidden="1" x14ac:dyDescent="0.25">
      <c r="W42" t="str">
        <f t="shared" si="0"/>
        <v>98799999999990</v>
      </c>
      <c r="Z42">
        <f t="shared" si="1"/>
        <v>0</v>
      </c>
      <c r="AF42" s="224">
        <v>450</v>
      </c>
      <c r="AG42" s="224"/>
      <c r="AH42" s="224"/>
      <c r="AI42" s="224"/>
      <c r="AJ42" s="224">
        <f t="shared" si="2"/>
        <v>499</v>
      </c>
      <c r="AK42" s="224"/>
      <c r="AL42" s="224"/>
      <c r="AM42" s="224"/>
      <c r="AN42" s="225">
        <f t="shared" si="3"/>
        <v>248</v>
      </c>
      <c r="AO42" s="225"/>
      <c r="AP42" s="225"/>
      <c r="AQ42" s="225"/>
      <c r="AR42" s="85"/>
      <c r="AS42" s="85"/>
      <c r="AT42" s="85"/>
      <c r="AU42" s="8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</row>
    <row r="43" spans="23:71" ht="12.6" hidden="1" thickBot="1" x14ac:dyDescent="0.3">
      <c r="W43" t="str">
        <f t="shared" si="0"/>
        <v>98799999999990</v>
      </c>
      <c r="Z43">
        <f t="shared" si="1"/>
        <v>0</v>
      </c>
      <c r="AE43" s="10"/>
      <c r="AF43" s="226">
        <v>500</v>
      </c>
      <c r="AG43" s="226"/>
      <c r="AH43" s="226"/>
      <c r="AI43" s="226"/>
      <c r="AJ43" s="226" t="s">
        <v>59</v>
      </c>
      <c r="AK43" s="226"/>
      <c r="AL43" s="226"/>
      <c r="AM43" s="226"/>
      <c r="AN43" s="227">
        <f t="shared" si="3"/>
        <v>258</v>
      </c>
      <c r="AO43" s="227"/>
      <c r="AP43" s="227"/>
      <c r="AQ43" s="227"/>
      <c r="AR43" s="86"/>
      <c r="AS43" s="86"/>
      <c r="AT43" s="86"/>
      <c r="AU43" s="8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</row>
    <row r="44" spans="23:71" hidden="1" x14ac:dyDescent="0.2"/>
    <row r="45" spans="23:71" hidden="1" x14ac:dyDescent="0.2"/>
    <row r="46" spans="23:71" ht="13.8" hidden="1" x14ac:dyDescent="0.3">
      <c r="W46" s="58">
        <v>9879999999998</v>
      </c>
      <c r="AE46" s="52" t="s">
        <v>93</v>
      </c>
    </row>
    <row r="47" spans="23:71" ht="14.4" hidden="1" x14ac:dyDescent="0.3">
      <c r="AE47" s="12"/>
      <c r="AF47" s="220" t="s">
        <v>56</v>
      </c>
      <c r="AG47" s="220"/>
      <c r="AH47" s="220"/>
      <c r="AI47" s="220"/>
      <c r="AJ47" s="220" t="s">
        <v>57</v>
      </c>
      <c r="AK47" s="220"/>
      <c r="AL47" s="220"/>
      <c r="AM47" s="220"/>
      <c r="AN47" s="220" t="s">
        <v>58</v>
      </c>
      <c r="AO47" s="220"/>
      <c r="AP47" s="220"/>
      <c r="AQ47" s="220"/>
      <c r="AR47" s="83"/>
      <c r="AS47" s="83"/>
      <c r="AT47" s="83"/>
      <c r="AU47" s="83"/>
      <c r="BD47" s="221" t="s">
        <v>69</v>
      </c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1"/>
      <c r="BR47" s="221"/>
      <c r="BS47" s="221"/>
    </row>
    <row r="48" spans="23:71" ht="12" hidden="1" x14ac:dyDescent="0.25">
      <c r="AE48" s="11"/>
      <c r="AF48" s="223" t="s">
        <v>60</v>
      </c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84"/>
      <c r="AS48" s="84"/>
      <c r="AT48" s="84"/>
      <c r="AU48" s="84"/>
      <c r="BD48" s="216" t="s">
        <v>94</v>
      </c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</row>
    <row r="49" spans="23:71" ht="12" hidden="1" x14ac:dyDescent="0.25">
      <c r="W49" t="str">
        <f t="shared" ref="W49:W59" si="4">CONCATENATE($W$46,Z49)</f>
        <v>98799999999980</v>
      </c>
      <c r="Z49">
        <f>IF(AND($AR$26&gt;=AF49,$AR$26&lt;=AJ49),1,0)</f>
        <v>0</v>
      </c>
      <c r="AF49" s="224">
        <v>1</v>
      </c>
      <c r="AG49" s="224"/>
      <c r="AH49" s="224"/>
      <c r="AI49" s="224"/>
      <c r="AJ49" s="224">
        <f>AF50-1</f>
        <v>49</v>
      </c>
      <c r="AK49" s="224"/>
      <c r="AL49" s="224"/>
      <c r="AM49" s="224"/>
      <c r="AN49" s="225">
        <v>97</v>
      </c>
      <c r="AO49" s="225"/>
      <c r="AP49" s="225"/>
      <c r="AQ49" s="225"/>
      <c r="AR49" s="85"/>
      <c r="AS49" s="85"/>
      <c r="AT49" s="85"/>
      <c r="AU49" s="8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</row>
    <row r="50" spans="23:71" ht="12" hidden="1" x14ac:dyDescent="0.25">
      <c r="W50" t="str">
        <f t="shared" si="4"/>
        <v>98799999999980</v>
      </c>
      <c r="Z50">
        <f t="shared" ref="Z50:Z59" si="5">IF(AND($AR$26&gt;=AF50,$AR$26&lt;=AJ50),1,0)</f>
        <v>0</v>
      </c>
      <c r="AF50" s="224">
        <v>50</v>
      </c>
      <c r="AG50" s="224"/>
      <c r="AH50" s="224"/>
      <c r="AI50" s="224"/>
      <c r="AJ50" s="224">
        <f t="shared" ref="AJ50:AJ58" si="6">AF51-1</f>
        <v>99</v>
      </c>
      <c r="AK50" s="224"/>
      <c r="AL50" s="224"/>
      <c r="AM50" s="224"/>
      <c r="AN50" s="225">
        <f t="shared" ref="AN50:AN59" si="7">AN49+10</f>
        <v>107</v>
      </c>
      <c r="AO50" s="225"/>
      <c r="AP50" s="225"/>
      <c r="AQ50" s="225"/>
      <c r="AR50" s="85"/>
      <c r="AS50" s="85"/>
      <c r="AT50" s="85"/>
      <c r="AU50" s="8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</row>
    <row r="51" spans="23:71" ht="12" hidden="1" x14ac:dyDescent="0.25">
      <c r="W51" t="str">
        <f t="shared" si="4"/>
        <v>98799999999980</v>
      </c>
      <c r="Z51">
        <f t="shared" si="5"/>
        <v>0</v>
      </c>
      <c r="AF51" s="224">
        <v>100</v>
      </c>
      <c r="AG51" s="224"/>
      <c r="AH51" s="224"/>
      <c r="AI51" s="224"/>
      <c r="AJ51" s="224">
        <f t="shared" si="6"/>
        <v>149</v>
      </c>
      <c r="AK51" s="224"/>
      <c r="AL51" s="224"/>
      <c r="AM51" s="224"/>
      <c r="AN51" s="225">
        <f t="shared" si="7"/>
        <v>117</v>
      </c>
      <c r="AO51" s="225"/>
      <c r="AP51" s="225"/>
      <c r="AQ51" s="225"/>
      <c r="AR51" s="85"/>
      <c r="AS51" s="85"/>
      <c r="AT51" s="85"/>
      <c r="AU51" s="8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</row>
    <row r="52" spans="23:71" ht="12" hidden="1" x14ac:dyDescent="0.25">
      <c r="W52" t="str">
        <f t="shared" si="4"/>
        <v>98799999999980</v>
      </c>
      <c r="Z52">
        <f t="shared" si="5"/>
        <v>0</v>
      </c>
      <c r="AF52" s="224">
        <v>150</v>
      </c>
      <c r="AG52" s="224"/>
      <c r="AH52" s="224"/>
      <c r="AI52" s="224"/>
      <c r="AJ52" s="224">
        <f t="shared" si="6"/>
        <v>199</v>
      </c>
      <c r="AK52" s="224"/>
      <c r="AL52" s="224"/>
      <c r="AM52" s="224"/>
      <c r="AN52" s="225">
        <f t="shared" si="7"/>
        <v>127</v>
      </c>
      <c r="AO52" s="225"/>
      <c r="AP52" s="225"/>
      <c r="AQ52" s="225"/>
      <c r="AR52" s="85"/>
      <c r="AS52" s="85"/>
      <c r="AT52" s="85"/>
      <c r="AU52" s="8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</row>
    <row r="53" spans="23:71" ht="12" hidden="1" x14ac:dyDescent="0.25">
      <c r="W53" t="str">
        <f t="shared" si="4"/>
        <v>98799999999980</v>
      </c>
      <c r="Z53">
        <f t="shared" si="5"/>
        <v>0</v>
      </c>
      <c r="AF53" s="224">
        <v>200</v>
      </c>
      <c r="AG53" s="224"/>
      <c r="AH53" s="224"/>
      <c r="AI53" s="224"/>
      <c r="AJ53" s="224">
        <f t="shared" si="6"/>
        <v>249</v>
      </c>
      <c r="AK53" s="224"/>
      <c r="AL53" s="224"/>
      <c r="AM53" s="224"/>
      <c r="AN53" s="225">
        <f t="shared" si="7"/>
        <v>137</v>
      </c>
      <c r="AO53" s="225"/>
      <c r="AP53" s="225"/>
      <c r="AQ53" s="225"/>
      <c r="AR53" s="85"/>
      <c r="AS53" s="85"/>
      <c r="AT53" s="85"/>
      <c r="AU53" s="8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</row>
    <row r="54" spans="23:71" ht="12" hidden="1" x14ac:dyDescent="0.25">
      <c r="W54" t="str">
        <f t="shared" si="4"/>
        <v>98799999999980</v>
      </c>
      <c r="Z54">
        <f t="shared" si="5"/>
        <v>0</v>
      </c>
      <c r="AF54" s="224">
        <v>250</v>
      </c>
      <c r="AG54" s="224"/>
      <c r="AH54" s="224"/>
      <c r="AI54" s="224"/>
      <c r="AJ54" s="224">
        <f t="shared" si="6"/>
        <v>299</v>
      </c>
      <c r="AK54" s="224"/>
      <c r="AL54" s="224"/>
      <c r="AM54" s="224"/>
      <c r="AN54" s="225">
        <f t="shared" si="7"/>
        <v>147</v>
      </c>
      <c r="AO54" s="225"/>
      <c r="AP54" s="225"/>
      <c r="AQ54" s="225"/>
      <c r="AR54" s="85"/>
      <c r="AS54" s="85"/>
      <c r="AT54" s="85"/>
      <c r="AU54" s="8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</row>
    <row r="55" spans="23:71" ht="12" hidden="1" x14ac:dyDescent="0.25">
      <c r="W55" t="str">
        <f t="shared" si="4"/>
        <v>98799999999981</v>
      </c>
      <c r="Z55">
        <f t="shared" si="5"/>
        <v>1</v>
      </c>
      <c r="AF55" s="224">
        <v>300</v>
      </c>
      <c r="AG55" s="224"/>
      <c r="AH55" s="224"/>
      <c r="AI55" s="224"/>
      <c r="AJ55" s="224">
        <f t="shared" si="6"/>
        <v>349</v>
      </c>
      <c r="AK55" s="224"/>
      <c r="AL55" s="224"/>
      <c r="AM55" s="224"/>
      <c r="AN55" s="225">
        <f t="shared" si="7"/>
        <v>157</v>
      </c>
      <c r="AO55" s="225"/>
      <c r="AP55" s="225"/>
      <c r="AQ55" s="225"/>
      <c r="AR55" s="85"/>
      <c r="AS55" s="85"/>
      <c r="AT55" s="85"/>
      <c r="AU55" s="8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</row>
    <row r="56" spans="23:71" ht="12" hidden="1" x14ac:dyDescent="0.25">
      <c r="W56" t="str">
        <f t="shared" si="4"/>
        <v>98799999999980</v>
      </c>
      <c r="Z56">
        <f t="shared" si="5"/>
        <v>0</v>
      </c>
      <c r="AF56" s="224">
        <v>350</v>
      </c>
      <c r="AG56" s="224"/>
      <c r="AH56" s="224"/>
      <c r="AI56" s="224"/>
      <c r="AJ56" s="224">
        <f t="shared" si="6"/>
        <v>399</v>
      </c>
      <c r="AK56" s="224"/>
      <c r="AL56" s="224"/>
      <c r="AM56" s="224"/>
      <c r="AN56" s="225">
        <f t="shared" si="7"/>
        <v>167</v>
      </c>
      <c r="AO56" s="225"/>
      <c r="AP56" s="225"/>
      <c r="AQ56" s="225"/>
      <c r="AR56" s="85"/>
      <c r="AS56" s="85"/>
      <c r="AT56" s="85"/>
      <c r="AU56" s="8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</row>
    <row r="57" spans="23:71" ht="12" hidden="1" x14ac:dyDescent="0.25">
      <c r="W57" t="str">
        <f t="shared" si="4"/>
        <v>98799999999980</v>
      </c>
      <c r="Z57">
        <f t="shared" si="5"/>
        <v>0</v>
      </c>
      <c r="AF57" s="224">
        <v>400</v>
      </c>
      <c r="AG57" s="224"/>
      <c r="AH57" s="224"/>
      <c r="AI57" s="224"/>
      <c r="AJ57" s="224">
        <f t="shared" si="6"/>
        <v>449</v>
      </c>
      <c r="AK57" s="224"/>
      <c r="AL57" s="224"/>
      <c r="AM57" s="224"/>
      <c r="AN57" s="225">
        <f t="shared" si="7"/>
        <v>177</v>
      </c>
      <c r="AO57" s="225"/>
      <c r="AP57" s="225"/>
      <c r="AQ57" s="225"/>
      <c r="AR57" s="85"/>
      <c r="AS57" s="85"/>
      <c r="AT57" s="85"/>
      <c r="AU57" s="8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</row>
    <row r="58" spans="23:71" ht="12" hidden="1" x14ac:dyDescent="0.25">
      <c r="W58" t="str">
        <f t="shared" si="4"/>
        <v>98799999999980</v>
      </c>
      <c r="Z58">
        <f t="shared" si="5"/>
        <v>0</v>
      </c>
      <c r="AF58" s="224">
        <v>450</v>
      </c>
      <c r="AG58" s="224"/>
      <c r="AH58" s="224"/>
      <c r="AI58" s="224"/>
      <c r="AJ58" s="224">
        <f t="shared" si="6"/>
        <v>499</v>
      </c>
      <c r="AK58" s="224"/>
      <c r="AL58" s="224"/>
      <c r="AM58" s="224"/>
      <c r="AN58" s="225">
        <f t="shared" si="7"/>
        <v>187</v>
      </c>
      <c r="AO58" s="225"/>
      <c r="AP58" s="225"/>
      <c r="AQ58" s="225"/>
      <c r="AR58" s="85"/>
      <c r="AS58" s="85"/>
      <c r="AT58" s="85"/>
      <c r="AU58" s="8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</row>
    <row r="59" spans="23:71" ht="12.6" hidden="1" thickBot="1" x14ac:dyDescent="0.3">
      <c r="W59" t="str">
        <f t="shared" si="4"/>
        <v>98799999999980</v>
      </c>
      <c r="Z59">
        <f t="shared" si="5"/>
        <v>0</v>
      </c>
      <c r="AE59" s="10"/>
      <c r="AF59" s="226">
        <v>500</v>
      </c>
      <c r="AG59" s="226"/>
      <c r="AH59" s="226"/>
      <c r="AI59" s="226"/>
      <c r="AJ59" s="226" t="s">
        <v>59</v>
      </c>
      <c r="AK59" s="226"/>
      <c r="AL59" s="226"/>
      <c r="AM59" s="226"/>
      <c r="AN59" s="227">
        <f t="shared" si="7"/>
        <v>197</v>
      </c>
      <c r="AO59" s="227"/>
      <c r="AP59" s="227"/>
      <c r="AQ59" s="227"/>
      <c r="AR59" s="86"/>
      <c r="AS59" s="86"/>
      <c r="AT59" s="86"/>
      <c r="AU59" s="86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</row>
    <row r="62" spans="23:71" ht="13.8" x14ac:dyDescent="0.3">
      <c r="AE62" s="51" t="s">
        <v>85</v>
      </c>
      <c r="AR62" s="4"/>
      <c r="AS62" s="4"/>
      <c r="AT62" s="4"/>
      <c r="AU62" s="4"/>
    </row>
    <row r="64" spans="23:71" ht="13.8" x14ac:dyDescent="0.3">
      <c r="W64" s="58">
        <v>9879999999997</v>
      </c>
      <c r="AE64" s="52" t="s">
        <v>84</v>
      </c>
      <c r="AF64" s="52"/>
    </row>
    <row r="65" spans="23:71" ht="15" customHeight="1" x14ac:dyDescent="0.3">
      <c r="AE65" s="12"/>
      <c r="AF65" s="220" t="s">
        <v>56</v>
      </c>
      <c r="AG65" s="220"/>
      <c r="AH65" s="220"/>
      <c r="AI65" s="220"/>
      <c r="AJ65" s="220" t="s">
        <v>57</v>
      </c>
      <c r="AK65" s="220"/>
      <c r="AL65" s="220"/>
      <c r="AM65" s="220"/>
      <c r="AN65" s="220" t="s">
        <v>58</v>
      </c>
      <c r="AO65" s="220"/>
      <c r="AP65" s="220"/>
      <c r="AQ65" s="220"/>
      <c r="AR65" s="83"/>
      <c r="AS65" s="83"/>
      <c r="AT65" s="83"/>
      <c r="AU65" s="83"/>
      <c r="BD65" s="221" t="s">
        <v>69</v>
      </c>
      <c r="BE65" s="221"/>
      <c r="BF65" s="221"/>
      <c r="BG65" s="221"/>
      <c r="BH65" s="221"/>
      <c r="BI65" s="221"/>
      <c r="BJ65" s="221"/>
      <c r="BK65" s="221"/>
      <c r="BL65" s="221"/>
      <c r="BM65" s="221"/>
      <c r="BN65" s="221"/>
      <c r="BO65" s="221"/>
      <c r="BP65" s="221"/>
      <c r="BQ65" s="221"/>
      <c r="BR65" s="221"/>
      <c r="BS65" s="221"/>
    </row>
    <row r="66" spans="23:71" ht="12" customHeight="1" x14ac:dyDescent="0.25">
      <c r="AE66" s="11"/>
      <c r="AF66" s="223" t="s">
        <v>60</v>
      </c>
      <c r="AG66" s="223"/>
      <c r="AH66" s="223"/>
      <c r="AI66" s="223"/>
      <c r="AJ66" s="223"/>
      <c r="AK66" s="223"/>
      <c r="AL66" s="223"/>
      <c r="AM66" s="223"/>
      <c r="AN66" s="223"/>
      <c r="AO66" s="223"/>
      <c r="AP66" s="223"/>
      <c r="AQ66" s="223"/>
      <c r="AR66" s="84"/>
      <c r="AS66" s="84"/>
      <c r="AT66" s="84"/>
      <c r="AU66" s="84"/>
      <c r="BD66" s="216" t="s">
        <v>92</v>
      </c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</row>
    <row r="67" spans="23:71" ht="12" customHeight="1" x14ac:dyDescent="0.25">
      <c r="W67" t="str">
        <f t="shared" ref="W67:W77" si="8">CONCATENATE($W$64,Z67)</f>
        <v>98799999999970</v>
      </c>
      <c r="Z67">
        <f>IF(AND($AR$26&gt;=AF67,$AR$26&lt;=AJ67),1,0)</f>
        <v>0</v>
      </c>
      <c r="AF67" s="224">
        <v>1</v>
      </c>
      <c r="AG67" s="224"/>
      <c r="AH67" s="224"/>
      <c r="AI67" s="224"/>
      <c r="AJ67" s="224">
        <f>AF68-1</f>
        <v>49</v>
      </c>
      <c r="AK67" s="224"/>
      <c r="AL67" s="224"/>
      <c r="AM67" s="224"/>
      <c r="AN67" s="225">
        <v>287</v>
      </c>
      <c r="AO67" s="225"/>
      <c r="AP67" s="225"/>
      <c r="AQ67" s="225"/>
      <c r="AR67" s="85"/>
      <c r="AS67" s="85"/>
      <c r="AT67" s="85"/>
      <c r="AU67" s="8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</row>
    <row r="68" spans="23:71" ht="12" customHeight="1" x14ac:dyDescent="0.25">
      <c r="W68" t="str">
        <f t="shared" si="8"/>
        <v>98799999999970</v>
      </c>
      <c r="Z68">
        <f t="shared" ref="Z68:Z77" si="9">IF(AND($AR$26&gt;=AF68,$AR$26&lt;=AJ68),1,0)</f>
        <v>0</v>
      </c>
      <c r="AF68" s="224">
        <v>50</v>
      </c>
      <c r="AG68" s="224"/>
      <c r="AH68" s="224"/>
      <c r="AI68" s="224"/>
      <c r="AJ68" s="224">
        <f t="shared" ref="AJ68:AJ76" si="10">AF69-1</f>
        <v>99</v>
      </c>
      <c r="AK68" s="224"/>
      <c r="AL68" s="224"/>
      <c r="AM68" s="224"/>
      <c r="AN68" s="225">
        <f>AN67+10</f>
        <v>297</v>
      </c>
      <c r="AO68" s="225"/>
      <c r="AP68" s="225"/>
      <c r="AQ68" s="225"/>
      <c r="AR68" s="85"/>
      <c r="AS68" s="85"/>
      <c r="AT68" s="85"/>
      <c r="AU68" s="8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</row>
    <row r="69" spans="23:71" ht="12" customHeight="1" x14ac:dyDescent="0.25">
      <c r="W69" t="str">
        <f t="shared" si="8"/>
        <v>98799999999970</v>
      </c>
      <c r="Z69">
        <f t="shared" si="9"/>
        <v>0</v>
      </c>
      <c r="AF69" s="224">
        <v>100</v>
      </c>
      <c r="AG69" s="224"/>
      <c r="AH69" s="224"/>
      <c r="AI69" s="224"/>
      <c r="AJ69" s="224">
        <f t="shared" si="10"/>
        <v>149</v>
      </c>
      <c r="AK69" s="224"/>
      <c r="AL69" s="224"/>
      <c r="AM69" s="224"/>
      <c r="AN69" s="225">
        <f t="shared" ref="AN69:AN77" si="11">AN68+10</f>
        <v>307</v>
      </c>
      <c r="AO69" s="225"/>
      <c r="AP69" s="225"/>
      <c r="AQ69" s="225"/>
      <c r="AR69" s="85"/>
      <c r="AS69" s="85"/>
      <c r="AT69" s="85"/>
      <c r="AU69" s="8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</row>
    <row r="70" spans="23:71" ht="12" customHeight="1" x14ac:dyDescent="0.25">
      <c r="W70" t="str">
        <f t="shared" si="8"/>
        <v>98799999999970</v>
      </c>
      <c r="Z70">
        <f t="shared" si="9"/>
        <v>0</v>
      </c>
      <c r="AF70" s="224">
        <v>150</v>
      </c>
      <c r="AG70" s="224"/>
      <c r="AH70" s="224"/>
      <c r="AI70" s="224"/>
      <c r="AJ70" s="224">
        <f t="shared" si="10"/>
        <v>199</v>
      </c>
      <c r="AK70" s="224"/>
      <c r="AL70" s="224"/>
      <c r="AM70" s="224"/>
      <c r="AN70" s="225">
        <f t="shared" si="11"/>
        <v>317</v>
      </c>
      <c r="AO70" s="225"/>
      <c r="AP70" s="225"/>
      <c r="AQ70" s="225"/>
      <c r="AR70" s="85"/>
      <c r="AS70" s="85"/>
      <c r="AT70" s="85"/>
      <c r="AU70" s="8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</row>
    <row r="71" spans="23:71" ht="12" customHeight="1" x14ac:dyDescent="0.25">
      <c r="W71" t="str">
        <f t="shared" si="8"/>
        <v>98799999999970</v>
      </c>
      <c r="Z71">
        <f t="shared" si="9"/>
        <v>0</v>
      </c>
      <c r="AF71" s="224">
        <v>200</v>
      </c>
      <c r="AG71" s="224"/>
      <c r="AH71" s="224"/>
      <c r="AI71" s="224"/>
      <c r="AJ71" s="224">
        <f t="shared" si="10"/>
        <v>249</v>
      </c>
      <c r="AK71" s="224"/>
      <c r="AL71" s="224"/>
      <c r="AM71" s="224"/>
      <c r="AN71" s="225">
        <f t="shared" si="11"/>
        <v>327</v>
      </c>
      <c r="AO71" s="225"/>
      <c r="AP71" s="225"/>
      <c r="AQ71" s="225"/>
      <c r="AR71" s="85"/>
      <c r="AS71" s="85"/>
      <c r="AT71" s="85"/>
      <c r="AU71" s="8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</row>
    <row r="72" spans="23:71" ht="12" customHeight="1" x14ac:dyDescent="0.25">
      <c r="W72" t="str">
        <f t="shared" si="8"/>
        <v>98799999999970</v>
      </c>
      <c r="Z72">
        <f t="shared" si="9"/>
        <v>0</v>
      </c>
      <c r="AF72" s="224">
        <v>250</v>
      </c>
      <c r="AG72" s="224"/>
      <c r="AH72" s="224"/>
      <c r="AI72" s="224"/>
      <c r="AJ72" s="224">
        <f t="shared" si="10"/>
        <v>299</v>
      </c>
      <c r="AK72" s="224"/>
      <c r="AL72" s="224"/>
      <c r="AM72" s="224"/>
      <c r="AN72" s="225">
        <f t="shared" si="11"/>
        <v>337</v>
      </c>
      <c r="AO72" s="225"/>
      <c r="AP72" s="225"/>
      <c r="AQ72" s="225"/>
      <c r="AR72" s="85"/>
      <c r="AS72" s="85"/>
      <c r="AT72" s="85"/>
      <c r="AU72" s="8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</row>
    <row r="73" spans="23:71" ht="12" customHeight="1" x14ac:dyDescent="0.25">
      <c r="W73" t="str">
        <f t="shared" si="8"/>
        <v>98799999999971</v>
      </c>
      <c r="Z73">
        <f t="shared" si="9"/>
        <v>1</v>
      </c>
      <c r="AF73" s="224">
        <v>300</v>
      </c>
      <c r="AG73" s="224"/>
      <c r="AH73" s="224"/>
      <c r="AI73" s="224"/>
      <c r="AJ73" s="224">
        <f t="shared" si="10"/>
        <v>349</v>
      </c>
      <c r="AK73" s="224"/>
      <c r="AL73" s="224"/>
      <c r="AM73" s="224"/>
      <c r="AN73" s="225">
        <f t="shared" si="11"/>
        <v>347</v>
      </c>
      <c r="AO73" s="225"/>
      <c r="AP73" s="225"/>
      <c r="AQ73" s="225"/>
      <c r="AR73" s="85"/>
      <c r="AS73" s="85"/>
      <c r="AT73" s="85"/>
      <c r="AU73" s="8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</row>
    <row r="74" spans="23:71" ht="12" customHeight="1" x14ac:dyDescent="0.25">
      <c r="W74" t="str">
        <f t="shared" si="8"/>
        <v>98799999999970</v>
      </c>
      <c r="Z74">
        <f t="shared" si="9"/>
        <v>0</v>
      </c>
      <c r="AF74" s="224">
        <v>350</v>
      </c>
      <c r="AG74" s="224"/>
      <c r="AH74" s="224"/>
      <c r="AI74" s="224"/>
      <c r="AJ74" s="224">
        <f t="shared" si="10"/>
        <v>399</v>
      </c>
      <c r="AK74" s="224"/>
      <c r="AL74" s="224"/>
      <c r="AM74" s="224"/>
      <c r="AN74" s="225">
        <f t="shared" si="11"/>
        <v>357</v>
      </c>
      <c r="AO74" s="225"/>
      <c r="AP74" s="225"/>
      <c r="AQ74" s="225"/>
      <c r="AR74" s="85"/>
      <c r="AS74" s="85"/>
      <c r="AT74" s="85"/>
      <c r="AU74" s="8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</row>
    <row r="75" spans="23:71" ht="12" customHeight="1" x14ac:dyDescent="0.25">
      <c r="W75" t="str">
        <f t="shared" si="8"/>
        <v>98799999999970</v>
      </c>
      <c r="Z75">
        <f t="shared" si="9"/>
        <v>0</v>
      </c>
      <c r="AF75" s="224">
        <v>400</v>
      </c>
      <c r="AG75" s="224"/>
      <c r="AH75" s="224"/>
      <c r="AI75" s="224"/>
      <c r="AJ75" s="224">
        <f t="shared" si="10"/>
        <v>449</v>
      </c>
      <c r="AK75" s="224"/>
      <c r="AL75" s="224"/>
      <c r="AM75" s="224"/>
      <c r="AN75" s="225">
        <f t="shared" si="11"/>
        <v>367</v>
      </c>
      <c r="AO75" s="225"/>
      <c r="AP75" s="225"/>
      <c r="AQ75" s="225"/>
      <c r="AR75" s="85"/>
      <c r="AS75" s="85"/>
      <c r="AT75" s="85"/>
      <c r="AU75" s="8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</row>
    <row r="76" spans="23:71" ht="12" customHeight="1" x14ac:dyDescent="0.25">
      <c r="W76" t="str">
        <f t="shared" si="8"/>
        <v>98799999999970</v>
      </c>
      <c r="Z76">
        <f t="shared" si="9"/>
        <v>0</v>
      </c>
      <c r="AF76" s="224">
        <v>450</v>
      </c>
      <c r="AG76" s="224"/>
      <c r="AH76" s="224"/>
      <c r="AI76" s="224"/>
      <c r="AJ76" s="224">
        <f t="shared" si="10"/>
        <v>499</v>
      </c>
      <c r="AK76" s="224"/>
      <c r="AL76" s="224"/>
      <c r="AM76" s="224"/>
      <c r="AN76" s="225">
        <f t="shared" si="11"/>
        <v>377</v>
      </c>
      <c r="AO76" s="225"/>
      <c r="AP76" s="225"/>
      <c r="AQ76" s="225"/>
      <c r="AR76" s="85"/>
      <c r="AS76" s="85"/>
      <c r="AT76" s="85"/>
      <c r="AU76" s="8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</row>
    <row r="77" spans="23:71" ht="12.75" customHeight="1" thickBot="1" x14ac:dyDescent="0.3">
      <c r="W77" t="str">
        <f t="shared" si="8"/>
        <v>98799999999970</v>
      </c>
      <c r="Z77">
        <f t="shared" si="9"/>
        <v>0</v>
      </c>
      <c r="AE77" s="10"/>
      <c r="AF77" s="226">
        <v>500</v>
      </c>
      <c r="AG77" s="226"/>
      <c r="AH77" s="226"/>
      <c r="AI77" s="226"/>
      <c r="AJ77" s="226" t="s">
        <v>59</v>
      </c>
      <c r="AK77" s="226"/>
      <c r="AL77" s="226"/>
      <c r="AM77" s="226"/>
      <c r="AN77" s="227">
        <f t="shared" si="11"/>
        <v>387</v>
      </c>
      <c r="AO77" s="227"/>
      <c r="AP77" s="227"/>
      <c r="AQ77" s="227"/>
      <c r="AR77" s="86"/>
      <c r="AS77" s="86"/>
      <c r="AT77" s="86"/>
      <c r="AU77" s="86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</row>
    <row r="79" spans="23:71" ht="13.8" x14ac:dyDescent="0.3">
      <c r="AE79" s="51"/>
    </row>
    <row r="80" spans="23:71" ht="13.8" x14ac:dyDescent="0.3">
      <c r="W80" s="58">
        <v>9879999999996</v>
      </c>
      <c r="AE80" s="52" t="s">
        <v>95</v>
      </c>
    </row>
    <row r="81" spans="23:71" ht="14.4" x14ac:dyDescent="0.3">
      <c r="AE81" s="12"/>
      <c r="AF81" s="220" t="s">
        <v>56</v>
      </c>
      <c r="AG81" s="220"/>
      <c r="AH81" s="220"/>
      <c r="AI81" s="220"/>
      <c r="AJ81" s="220" t="s">
        <v>57</v>
      </c>
      <c r="AK81" s="220"/>
      <c r="AL81" s="220"/>
      <c r="AM81" s="220"/>
      <c r="AN81" s="220" t="s">
        <v>58</v>
      </c>
      <c r="AO81" s="220"/>
      <c r="AP81" s="220"/>
      <c r="AQ81" s="220"/>
      <c r="AR81" s="83"/>
      <c r="AS81" s="83"/>
      <c r="AT81" s="83"/>
      <c r="AU81" s="83"/>
      <c r="BD81" s="221" t="s">
        <v>69</v>
      </c>
      <c r="BE81" s="221"/>
      <c r="BF81" s="221"/>
      <c r="BG81" s="221"/>
      <c r="BH81" s="221"/>
      <c r="BI81" s="221"/>
      <c r="BJ81" s="221"/>
      <c r="BK81" s="221"/>
      <c r="BL81" s="221"/>
      <c r="BM81" s="221"/>
      <c r="BN81" s="221"/>
      <c r="BO81" s="221"/>
      <c r="BP81" s="221"/>
      <c r="BQ81" s="221"/>
      <c r="BR81" s="221"/>
      <c r="BS81" s="221"/>
    </row>
    <row r="82" spans="23:71" ht="12" customHeight="1" x14ac:dyDescent="0.25">
      <c r="AE82" s="11"/>
      <c r="AF82" s="223" t="s">
        <v>60</v>
      </c>
      <c r="AG82" s="223"/>
      <c r="AH82" s="223"/>
      <c r="AI82" s="223"/>
      <c r="AJ82" s="223"/>
      <c r="AK82" s="223"/>
      <c r="AL82" s="223"/>
      <c r="AM82" s="223"/>
      <c r="AN82" s="223"/>
      <c r="AO82" s="223"/>
      <c r="AP82" s="223"/>
      <c r="AQ82" s="223"/>
      <c r="AR82" s="84"/>
      <c r="AS82" s="84"/>
      <c r="AT82" s="84"/>
      <c r="AU82" s="84"/>
      <c r="BD82" s="216" t="s">
        <v>96</v>
      </c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</row>
    <row r="83" spans="23:71" ht="12" customHeight="1" x14ac:dyDescent="0.25">
      <c r="W83" t="str">
        <f>CONCATENATE($W$80,Z83)</f>
        <v>98799999999960</v>
      </c>
      <c r="Z83">
        <f>IF(AND($AR$26&gt;=AF83,$AR$26&lt;=AJ83),1,0)</f>
        <v>0</v>
      </c>
      <c r="AF83" s="224">
        <v>1</v>
      </c>
      <c r="AG83" s="224"/>
      <c r="AH83" s="224"/>
      <c r="AI83" s="224"/>
      <c r="AJ83" s="224">
        <f>AF84-1</f>
        <v>49</v>
      </c>
      <c r="AK83" s="224"/>
      <c r="AL83" s="224"/>
      <c r="AM83" s="224"/>
      <c r="AN83" s="225">
        <v>114</v>
      </c>
      <c r="AO83" s="225"/>
      <c r="AP83" s="225"/>
      <c r="AQ83" s="225"/>
      <c r="AR83" s="85"/>
      <c r="AS83" s="85"/>
      <c r="AT83" s="85"/>
      <c r="AU83" s="8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</row>
    <row r="84" spans="23:71" ht="12" customHeight="1" x14ac:dyDescent="0.25">
      <c r="W84" t="str">
        <f t="shared" ref="W84:W93" si="12">CONCATENATE($W$80,Z84)</f>
        <v>98799999999960</v>
      </c>
      <c r="Z84">
        <f t="shared" ref="Z84:Z93" si="13">IF(AND($AR$26&gt;=AF84,$AR$26&lt;=AJ84),1,0)</f>
        <v>0</v>
      </c>
      <c r="AF84" s="224">
        <v>50</v>
      </c>
      <c r="AG84" s="224"/>
      <c r="AH84" s="224"/>
      <c r="AI84" s="224"/>
      <c r="AJ84" s="224">
        <f t="shared" ref="AJ84:AJ92" si="14">AF85-1</f>
        <v>99</v>
      </c>
      <c r="AK84" s="224"/>
      <c r="AL84" s="224"/>
      <c r="AM84" s="224"/>
      <c r="AN84" s="225">
        <f t="shared" ref="AN84:AN93" si="15">AN83+5</f>
        <v>119</v>
      </c>
      <c r="AO84" s="225"/>
      <c r="AP84" s="225"/>
      <c r="AQ84" s="225"/>
      <c r="AR84" s="85"/>
      <c r="AS84" s="85"/>
      <c r="AT84" s="85"/>
      <c r="AU84" s="8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</row>
    <row r="85" spans="23:71" ht="12" customHeight="1" x14ac:dyDescent="0.25">
      <c r="W85" t="str">
        <f t="shared" si="12"/>
        <v>98799999999960</v>
      </c>
      <c r="Z85">
        <f t="shared" si="13"/>
        <v>0</v>
      </c>
      <c r="AF85" s="224">
        <v>100</v>
      </c>
      <c r="AG85" s="224"/>
      <c r="AH85" s="224"/>
      <c r="AI85" s="224"/>
      <c r="AJ85" s="224">
        <f t="shared" si="14"/>
        <v>149</v>
      </c>
      <c r="AK85" s="224"/>
      <c r="AL85" s="224"/>
      <c r="AM85" s="224"/>
      <c r="AN85" s="225">
        <f t="shared" si="15"/>
        <v>124</v>
      </c>
      <c r="AO85" s="225"/>
      <c r="AP85" s="225"/>
      <c r="AQ85" s="225"/>
      <c r="AR85" s="85"/>
      <c r="AS85" s="85"/>
      <c r="AT85" s="85"/>
      <c r="AU85" s="8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</row>
    <row r="86" spans="23:71" ht="12" customHeight="1" x14ac:dyDescent="0.25">
      <c r="W86" t="str">
        <f t="shared" si="12"/>
        <v>98799999999960</v>
      </c>
      <c r="Z86">
        <f t="shared" si="13"/>
        <v>0</v>
      </c>
      <c r="AF86" s="224">
        <v>150</v>
      </c>
      <c r="AG86" s="224"/>
      <c r="AH86" s="224"/>
      <c r="AI86" s="224"/>
      <c r="AJ86" s="224">
        <f t="shared" si="14"/>
        <v>199</v>
      </c>
      <c r="AK86" s="224"/>
      <c r="AL86" s="224"/>
      <c r="AM86" s="224"/>
      <c r="AN86" s="225">
        <f t="shared" si="15"/>
        <v>129</v>
      </c>
      <c r="AO86" s="225"/>
      <c r="AP86" s="225"/>
      <c r="AQ86" s="225"/>
      <c r="AR86" s="85"/>
      <c r="AS86" s="85"/>
      <c r="AT86" s="85"/>
      <c r="AU86" s="8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</row>
    <row r="87" spans="23:71" ht="12" customHeight="1" x14ac:dyDescent="0.25">
      <c r="W87" t="str">
        <f t="shared" si="12"/>
        <v>98799999999960</v>
      </c>
      <c r="Z87">
        <f t="shared" si="13"/>
        <v>0</v>
      </c>
      <c r="AF87" s="224">
        <v>200</v>
      </c>
      <c r="AG87" s="224"/>
      <c r="AH87" s="224"/>
      <c r="AI87" s="224"/>
      <c r="AJ87" s="224">
        <f t="shared" si="14"/>
        <v>249</v>
      </c>
      <c r="AK87" s="224"/>
      <c r="AL87" s="224"/>
      <c r="AM87" s="224"/>
      <c r="AN87" s="225">
        <f t="shared" si="15"/>
        <v>134</v>
      </c>
      <c r="AO87" s="225"/>
      <c r="AP87" s="225"/>
      <c r="AQ87" s="225"/>
      <c r="AR87" s="85"/>
      <c r="AS87" s="85"/>
      <c r="AT87" s="85"/>
      <c r="AU87" s="8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</row>
    <row r="88" spans="23:71" ht="12" customHeight="1" x14ac:dyDescent="0.25">
      <c r="W88" t="str">
        <f t="shared" si="12"/>
        <v>98799999999960</v>
      </c>
      <c r="Z88">
        <f t="shared" si="13"/>
        <v>0</v>
      </c>
      <c r="AF88" s="224">
        <v>250</v>
      </c>
      <c r="AG88" s="224"/>
      <c r="AH88" s="224"/>
      <c r="AI88" s="224"/>
      <c r="AJ88" s="224">
        <f t="shared" si="14"/>
        <v>299</v>
      </c>
      <c r="AK88" s="224"/>
      <c r="AL88" s="224"/>
      <c r="AM88" s="224"/>
      <c r="AN88" s="225">
        <f t="shared" si="15"/>
        <v>139</v>
      </c>
      <c r="AO88" s="225"/>
      <c r="AP88" s="225"/>
      <c r="AQ88" s="225"/>
      <c r="AR88" s="85"/>
      <c r="AS88" s="85"/>
      <c r="AT88" s="85"/>
      <c r="AU88" s="8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</row>
    <row r="89" spans="23:71" ht="12" customHeight="1" x14ac:dyDescent="0.25">
      <c r="W89" t="str">
        <f t="shared" si="12"/>
        <v>98799999999961</v>
      </c>
      <c r="Z89">
        <f t="shared" si="13"/>
        <v>1</v>
      </c>
      <c r="AF89" s="224">
        <v>300</v>
      </c>
      <c r="AG89" s="224"/>
      <c r="AH89" s="224"/>
      <c r="AI89" s="224"/>
      <c r="AJ89" s="224">
        <f t="shared" si="14"/>
        <v>349</v>
      </c>
      <c r="AK89" s="224"/>
      <c r="AL89" s="224"/>
      <c r="AM89" s="224"/>
      <c r="AN89" s="225">
        <f t="shared" si="15"/>
        <v>144</v>
      </c>
      <c r="AO89" s="225"/>
      <c r="AP89" s="225"/>
      <c r="AQ89" s="225"/>
      <c r="AR89" s="85"/>
      <c r="AS89" s="85"/>
      <c r="AT89" s="85"/>
      <c r="AU89" s="8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</row>
    <row r="90" spans="23:71" ht="12" customHeight="1" x14ac:dyDescent="0.25">
      <c r="W90" t="str">
        <f t="shared" si="12"/>
        <v>98799999999960</v>
      </c>
      <c r="Z90">
        <f t="shared" si="13"/>
        <v>0</v>
      </c>
      <c r="AF90" s="224">
        <v>350</v>
      </c>
      <c r="AG90" s="224"/>
      <c r="AH90" s="224"/>
      <c r="AI90" s="224"/>
      <c r="AJ90" s="224">
        <f t="shared" si="14"/>
        <v>399</v>
      </c>
      <c r="AK90" s="224"/>
      <c r="AL90" s="224"/>
      <c r="AM90" s="224"/>
      <c r="AN90" s="225">
        <f t="shared" si="15"/>
        <v>149</v>
      </c>
      <c r="AO90" s="225"/>
      <c r="AP90" s="225"/>
      <c r="AQ90" s="225"/>
      <c r="AR90" s="85"/>
      <c r="AS90" s="85"/>
      <c r="AT90" s="85"/>
      <c r="AU90" s="8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</row>
    <row r="91" spans="23:71" ht="12" customHeight="1" x14ac:dyDescent="0.25">
      <c r="W91" t="str">
        <f t="shared" si="12"/>
        <v>98799999999960</v>
      </c>
      <c r="Z91">
        <f t="shared" si="13"/>
        <v>0</v>
      </c>
      <c r="AF91" s="224">
        <v>400</v>
      </c>
      <c r="AG91" s="224"/>
      <c r="AH91" s="224"/>
      <c r="AI91" s="224"/>
      <c r="AJ91" s="224">
        <f t="shared" si="14"/>
        <v>449</v>
      </c>
      <c r="AK91" s="224"/>
      <c r="AL91" s="224"/>
      <c r="AM91" s="224"/>
      <c r="AN91" s="225">
        <f t="shared" si="15"/>
        <v>154</v>
      </c>
      <c r="AO91" s="225"/>
      <c r="AP91" s="225"/>
      <c r="AQ91" s="225"/>
      <c r="AR91" s="85"/>
      <c r="AS91" s="85"/>
      <c r="AT91" s="85"/>
      <c r="AU91" s="8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</row>
    <row r="92" spans="23:71" ht="12" customHeight="1" x14ac:dyDescent="0.25">
      <c r="W92" t="str">
        <f t="shared" si="12"/>
        <v>98799999999960</v>
      </c>
      <c r="Z92">
        <f t="shared" si="13"/>
        <v>0</v>
      </c>
      <c r="AF92" s="224">
        <v>450</v>
      </c>
      <c r="AG92" s="224"/>
      <c r="AH92" s="224"/>
      <c r="AI92" s="224"/>
      <c r="AJ92" s="224">
        <f t="shared" si="14"/>
        <v>499</v>
      </c>
      <c r="AK92" s="224"/>
      <c r="AL92" s="224"/>
      <c r="AM92" s="224"/>
      <c r="AN92" s="225">
        <f t="shared" si="15"/>
        <v>159</v>
      </c>
      <c r="AO92" s="225"/>
      <c r="AP92" s="225"/>
      <c r="AQ92" s="225"/>
      <c r="AR92" s="85"/>
      <c r="AS92" s="85"/>
      <c r="AT92" s="85"/>
      <c r="AU92" s="8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</row>
    <row r="93" spans="23:71" ht="12.75" customHeight="1" thickBot="1" x14ac:dyDescent="0.3">
      <c r="W93" t="str">
        <f t="shared" si="12"/>
        <v>98799999999960</v>
      </c>
      <c r="Z93">
        <f t="shared" si="13"/>
        <v>0</v>
      </c>
      <c r="AE93" s="10"/>
      <c r="AF93" s="226">
        <v>500</v>
      </c>
      <c r="AG93" s="226"/>
      <c r="AH93" s="226"/>
      <c r="AI93" s="226"/>
      <c r="AJ93" s="226" t="s">
        <v>59</v>
      </c>
      <c r="AK93" s="226"/>
      <c r="AL93" s="226"/>
      <c r="AM93" s="226"/>
      <c r="AN93" s="227">
        <f t="shared" si="15"/>
        <v>164</v>
      </c>
      <c r="AO93" s="227"/>
      <c r="AP93" s="227"/>
      <c r="AQ93" s="227"/>
      <c r="AR93" s="86"/>
      <c r="AS93" s="86"/>
      <c r="AT93" s="86"/>
      <c r="AU93" s="86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</row>
  </sheetData>
  <sheetProtection algorithmName="SHA-512" hashValue="6/JXt80R52wZrXcTbfGVC2PMlChcEkHr6vVSalnAixzto9tO8B2YTv7rso+tDjK72vNxmslsNAGj+rIwuSFUhQ==" saltValue="rdjrezBxjTvYBNUyppmmpg==" spinCount="100000" sheet="1" selectLockedCells="1"/>
  <mergeCells count="177">
    <mergeCell ref="AA25:AC27"/>
    <mergeCell ref="BD66:BS77"/>
    <mergeCell ref="BD65:BS65"/>
    <mergeCell ref="BD47:BS47"/>
    <mergeCell ref="BD48:BS59"/>
    <mergeCell ref="BD81:BS81"/>
    <mergeCell ref="BD82:BS93"/>
    <mergeCell ref="AJ21:AM21"/>
    <mergeCell ref="AF21:AI21"/>
    <mergeCell ref="AF31:AI31"/>
    <mergeCell ref="AJ31:AM31"/>
    <mergeCell ref="AN31:AQ31"/>
    <mergeCell ref="AR26:AU26"/>
    <mergeCell ref="BL21:BO21"/>
    <mergeCell ref="BP21:BS21"/>
    <mergeCell ref="AN22:AU22"/>
    <mergeCell ref="AV22:BC22"/>
    <mergeCell ref="BD22:BK22"/>
    <mergeCell ref="BL22:BS22"/>
    <mergeCell ref="AN21:AQ21"/>
    <mergeCell ref="AR21:AU21"/>
    <mergeCell ref="AV21:AY21"/>
    <mergeCell ref="AZ21:BC21"/>
    <mergeCell ref="BD21:BG21"/>
    <mergeCell ref="BH21:BK21"/>
    <mergeCell ref="BD31:BS31"/>
    <mergeCell ref="BD32:BS43"/>
    <mergeCell ref="BD25:BS27"/>
    <mergeCell ref="AF34:AI34"/>
    <mergeCell ref="AJ34:AM34"/>
    <mergeCell ref="AN34:AQ34"/>
    <mergeCell ref="AF35:AI35"/>
    <mergeCell ref="AJ35:AM35"/>
    <mergeCell ref="AN35:AQ35"/>
    <mergeCell ref="AN32:AQ32"/>
    <mergeCell ref="AF33:AI33"/>
    <mergeCell ref="AJ33:AM33"/>
    <mergeCell ref="AN33:AQ33"/>
    <mergeCell ref="AF32:AM32"/>
    <mergeCell ref="AF38:AI38"/>
    <mergeCell ref="AJ38:AM38"/>
    <mergeCell ref="AN38:AQ38"/>
    <mergeCell ref="AF39:AI39"/>
    <mergeCell ref="AJ39:AM39"/>
    <mergeCell ref="AN39:AQ39"/>
    <mergeCell ref="AF36:AI36"/>
    <mergeCell ref="AJ36:AM36"/>
    <mergeCell ref="AN36:AQ36"/>
    <mergeCell ref="AF37:AI37"/>
    <mergeCell ref="AJ37:AM37"/>
    <mergeCell ref="AN37:AQ37"/>
    <mergeCell ref="AF42:AI42"/>
    <mergeCell ref="AJ42:AM42"/>
    <mergeCell ref="AN42:AQ42"/>
    <mergeCell ref="AF43:AI43"/>
    <mergeCell ref="AJ43:AM43"/>
    <mergeCell ref="AN43:AQ43"/>
    <mergeCell ref="AF40:AI40"/>
    <mergeCell ref="AJ40:AM40"/>
    <mergeCell ref="AN40:AQ40"/>
    <mergeCell ref="AF41:AI41"/>
    <mergeCell ref="AJ41:AM41"/>
    <mergeCell ref="AN41:AQ41"/>
    <mergeCell ref="AF49:AI49"/>
    <mergeCell ref="AJ49:AM49"/>
    <mergeCell ref="AN49:AQ49"/>
    <mergeCell ref="AF50:AI50"/>
    <mergeCell ref="AJ50:AM50"/>
    <mergeCell ref="AN50:AQ50"/>
    <mergeCell ref="AF47:AI47"/>
    <mergeCell ref="AJ47:AM47"/>
    <mergeCell ref="AN47:AQ47"/>
    <mergeCell ref="AF48:AM48"/>
    <mergeCell ref="AN48:AQ48"/>
    <mergeCell ref="AF53:AI53"/>
    <mergeCell ref="AJ53:AM53"/>
    <mergeCell ref="AN53:AQ53"/>
    <mergeCell ref="AF54:AI54"/>
    <mergeCell ref="AJ54:AM54"/>
    <mergeCell ref="AN54:AQ54"/>
    <mergeCell ref="AF51:AI51"/>
    <mergeCell ref="AJ51:AM51"/>
    <mergeCell ref="AN51:AQ51"/>
    <mergeCell ref="AF52:AI52"/>
    <mergeCell ref="AJ52:AM52"/>
    <mergeCell ref="AN52:AQ52"/>
    <mergeCell ref="AF57:AI57"/>
    <mergeCell ref="AJ57:AM57"/>
    <mergeCell ref="AN57:AQ57"/>
    <mergeCell ref="AF58:AI58"/>
    <mergeCell ref="AJ58:AM58"/>
    <mergeCell ref="AN58:AQ58"/>
    <mergeCell ref="AF55:AI55"/>
    <mergeCell ref="AJ55:AM55"/>
    <mergeCell ref="AN55:AQ55"/>
    <mergeCell ref="AF56:AI56"/>
    <mergeCell ref="AJ56:AM56"/>
    <mergeCell ref="AN56:AQ56"/>
    <mergeCell ref="AF66:AM66"/>
    <mergeCell ref="AN66:AQ66"/>
    <mergeCell ref="AF67:AI67"/>
    <mergeCell ref="AJ67:AM67"/>
    <mergeCell ref="AN67:AQ67"/>
    <mergeCell ref="AF59:AI59"/>
    <mergeCell ref="AJ59:AM59"/>
    <mergeCell ref="AN59:AQ59"/>
    <mergeCell ref="AF65:AI65"/>
    <mergeCell ref="AJ65:AM65"/>
    <mergeCell ref="AN65:AQ65"/>
    <mergeCell ref="AF70:AI70"/>
    <mergeCell ref="AJ70:AM70"/>
    <mergeCell ref="AN70:AQ70"/>
    <mergeCell ref="AF71:AI71"/>
    <mergeCell ref="AJ71:AM71"/>
    <mergeCell ref="AN71:AQ71"/>
    <mergeCell ref="AF68:AI68"/>
    <mergeCell ref="AJ68:AM68"/>
    <mergeCell ref="AN68:AQ68"/>
    <mergeCell ref="AF69:AI69"/>
    <mergeCell ref="AJ69:AM69"/>
    <mergeCell ref="AN69:AQ69"/>
    <mergeCell ref="AF74:AI74"/>
    <mergeCell ref="AJ74:AM74"/>
    <mergeCell ref="AN74:AQ74"/>
    <mergeCell ref="AF75:AI75"/>
    <mergeCell ref="AJ75:AM75"/>
    <mergeCell ref="AN75:AQ75"/>
    <mergeCell ref="AF72:AI72"/>
    <mergeCell ref="AJ72:AM72"/>
    <mergeCell ref="AN72:AQ72"/>
    <mergeCell ref="AF73:AI73"/>
    <mergeCell ref="AJ73:AM73"/>
    <mergeCell ref="AN73:AQ73"/>
    <mergeCell ref="AF81:AI81"/>
    <mergeCell ref="AJ81:AM81"/>
    <mergeCell ref="AN81:AQ81"/>
    <mergeCell ref="AF82:AM82"/>
    <mergeCell ref="AN82:AQ82"/>
    <mergeCell ref="AF76:AI76"/>
    <mergeCell ref="AJ76:AM76"/>
    <mergeCell ref="AN76:AQ76"/>
    <mergeCell ref="AF77:AI77"/>
    <mergeCell ref="AJ77:AM77"/>
    <mergeCell ref="AN77:AQ77"/>
    <mergeCell ref="AF85:AI85"/>
    <mergeCell ref="AJ85:AM85"/>
    <mergeCell ref="AN85:AQ85"/>
    <mergeCell ref="AF86:AI86"/>
    <mergeCell ref="AJ86:AM86"/>
    <mergeCell ref="AN86:AQ86"/>
    <mergeCell ref="AF83:AI83"/>
    <mergeCell ref="AJ83:AM83"/>
    <mergeCell ref="AN83:AQ83"/>
    <mergeCell ref="AF84:AI84"/>
    <mergeCell ref="AJ84:AM84"/>
    <mergeCell ref="AN84:AQ84"/>
    <mergeCell ref="AF89:AI89"/>
    <mergeCell ref="AJ89:AM89"/>
    <mergeCell ref="AN89:AQ89"/>
    <mergeCell ref="AF90:AI90"/>
    <mergeCell ref="AJ90:AM90"/>
    <mergeCell ref="AN90:AQ90"/>
    <mergeCell ref="AF87:AI87"/>
    <mergeCell ref="AJ87:AM87"/>
    <mergeCell ref="AN87:AQ87"/>
    <mergeCell ref="AF88:AI88"/>
    <mergeCell ref="AJ88:AM88"/>
    <mergeCell ref="AN88:AQ88"/>
    <mergeCell ref="AF93:AI93"/>
    <mergeCell ref="AJ93:AM93"/>
    <mergeCell ref="AN93:AQ93"/>
    <mergeCell ref="AF91:AI91"/>
    <mergeCell ref="AJ91:AM91"/>
    <mergeCell ref="AN91:AQ91"/>
    <mergeCell ref="AF92:AI92"/>
    <mergeCell ref="AJ92:AM92"/>
    <mergeCell ref="AN92:AQ92"/>
  </mergeCells>
  <conditionalFormatting sqref="AE33:AU43">
    <cfRule type="expression" dxfId="8" priority="10">
      <formula>IF($Z33=0,0,1)</formula>
    </cfRule>
  </conditionalFormatting>
  <conditionalFormatting sqref="AE49:AQ59">
    <cfRule type="expression" dxfId="7" priority="9">
      <formula>IF($Z49=0,0,1)</formula>
    </cfRule>
  </conditionalFormatting>
  <conditionalFormatting sqref="AE67:AQ77">
    <cfRule type="expression" dxfId="6" priority="8">
      <formula>IF($Z67=0,0,1)</formula>
    </cfRule>
  </conditionalFormatting>
  <conditionalFormatting sqref="AE83:AQ93">
    <cfRule type="expression" dxfId="5" priority="7">
      <formula>IF($Z83=0,0,1)</formula>
    </cfRule>
  </conditionalFormatting>
  <conditionalFormatting sqref="BD65:BS65">
    <cfRule type="expression" dxfId="4" priority="6">
      <formula>IF($BD66="",1,0)</formula>
    </cfRule>
  </conditionalFormatting>
  <conditionalFormatting sqref="BD47:BS47">
    <cfRule type="expression" dxfId="3" priority="5">
      <formula>IF($BD48="",1,0)</formula>
    </cfRule>
  </conditionalFormatting>
  <conditionalFormatting sqref="BD31:BS31">
    <cfRule type="expression" dxfId="2" priority="3">
      <formula>IF($BD32="",1,0)</formula>
    </cfRule>
  </conditionalFormatting>
  <conditionalFormatting sqref="BD81:BS81">
    <cfRule type="expression" dxfId="1" priority="2">
      <formula>IF($BD82="",1,0)</formula>
    </cfRule>
  </conditionalFormatting>
  <conditionalFormatting sqref="AR83:AU93 AR67:AU77 AR49:AU59">
    <cfRule type="expression" dxfId="0" priority="1">
      <formula>IF($Z49=0,0,1)</formula>
    </cfRule>
  </conditionalFormatting>
  <pageMargins left="0.23622047244094491" right="0.59055118110236227" top="0.59055118110236227" bottom="0.39370078740157483" header="0.31496062992125984" footer="0.23622047244094491"/>
  <pageSetup paperSize="9" orientation="portrait" r:id="rId1"/>
  <colBreaks count="1" manualBreakCount="1">
    <brk id="26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</vt:i4>
      </vt:variant>
    </vt:vector>
  </HeadingPairs>
  <TitlesOfParts>
    <vt:vector size="7" baseType="lpstr">
      <vt:lpstr>Instellingen</vt:lpstr>
      <vt:lpstr>Methode</vt:lpstr>
      <vt:lpstr>SoftwareEST</vt:lpstr>
      <vt:lpstr>Software</vt:lpstr>
      <vt:lpstr>Methode!Afdrukbereik</vt:lpstr>
      <vt:lpstr>Software!Afdrukbereik</vt:lpstr>
      <vt:lpstr>SoftwareEST!Afdrukbereik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Clabbers</dc:creator>
  <cp:lastModifiedBy>Angelique Happel</cp:lastModifiedBy>
  <cp:lastPrinted>2016-10-31T17:21:39Z</cp:lastPrinted>
  <dcterms:created xsi:type="dcterms:W3CDTF">2016-07-13T08:31:39Z</dcterms:created>
  <dcterms:modified xsi:type="dcterms:W3CDTF">2020-07-16T14:27:26Z</dcterms:modified>
</cp:coreProperties>
</file>